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26" yWindow="65506" windowWidth="11265" windowHeight="8700" activeTab="1"/>
  </bookViews>
  <sheets>
    <sheet name="Scoring system" sheetId="1" r:id="rId1"/>
    <sheet name="All Clubs" sheetId="2" r:id="rId2"/>
    <sheet name="Prem Div" sheetId="3" state="hidden" r:id="rId3"/>
    <sheet name="1st Div" sheetId="4" state="hidden" r:id="rId4"/>
    <sheet name="2nd Div" sheetId="5" state="hidden" r:id="rId5"/>
    <sheet name="Sheet1" sheetId="6" r:id="rId6"/>
  </sheets>
  <definedNames>
    <definedName name="_xlnm.Print_Area" localSheetId="1">'All Clubs'!$A$1:$AV$244</definedName>
    <definedName name="_xlnm.Print_Area" localSheetId="0">'Scoring system'!$A$1:$L$206</definedName>
  </definedNames>
  <calcPr fullCalcOnLoad="1"/>
</workbook>
</file>

<file path=xl/sharedStrings.xml><?xml version="1.0" encoding="utf-8"?>
<sst xmlns="http://schemas.openxmlformats.org/spreadsheetml/2006/main" count="1803" uniqueCount="598">
  <si>
    <t>Access and privacy from spectators</t>
  </si>
  <si>
    <t>Separate and tidy rooms</t>
  </si>
  <si>
    <t>(ii) Rooms clean / hygienic with no litter. Floor covering should be clean and suitable for bare feet.</t>
  </si>
  <si>
    <t>Length of boundary where no provision is made to prevent balls going out of ground into inaccessible areas, eg gates in fences are acceptable provision. Less than 30 yds - 5 marks; 30 to 80 yds - 3 mks; 80 to 150 yds - 2 mks; over 150 yds - 0 mks.</t>
  </si>
  <si>
    <t xml:space="preserve">(ii) Ground signing, </t>
  </si>
  <si>
    <t>Heavy roller</t>
  </si>
  <si>
    <t>Light roller</t>
  </si>
  <si>
    <t>(i) Wheeled covers: (1) - 12 ft wide and over - 4 marks; 11 to 12 ft - 3 marks; 10 to 11 - 2 marks;</t>
  </si>
  <si>
    <t>(2) - Clearance 15" or less 2 marks; 15" to 21" - 1mark;</t>
  </si>
  <si>
    <t>(i) 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</si>
  <si>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 view of ground with privacy from passing spectators (1 mark each room)</t>
  </si>
  <si>
    <t>(1) - 6 marks if teams have separate dressing rooms</t>
  </si>
  <si>
    <t>(2) - 2 marks if umpires have separate room</t>
  </si>
  <si>
    <t>(3) - 2 marks max if no equipment stored.</t>
  </si>
  <si>
    <t>Doors must be lockable with a key available for each team, 5 marks for each secure dressing room</t>
  </si>
  <si>
    <t>(i) Lighting, ventilation, decoration, seating, and clothes hooks. 1 mark maximum for each item.</t>
  </si>
  <si>
    <t>(ii) Heating, 1 mark maximum.</t>
  </si>
  <si>
    <t>(iii) Cleanliness and flooring, 2 marks maximum for each item.</t>
  </si>
  <si>
    <t>(i) Seated area, 1 mark per seat - up to 10</t>
  </si>
  <si>
    <t>(ii) Cookers and fridges should be clean and in a safe condition. 5 marks maximum for 'spotless' condition.</t>
  </si>
  <si>
    <t>(iii) An adequate supply of cutlery and non chipped/cracked crockery should be provided. Catering for 30 people - 4 marks available.  0.5 extra marks for every 10 people over 30 catered for.</t>
  </si>
  <si>
    <t>(i) Properly stocked first-aid box. Clubmark certificate scores 20 marks. No Clubmark 15 marks max.</t>
  </si>
  <si>
    <t>(ii) First-aid box must be easily accessible and clearly located. Clubmark gives full marks.  Otherwise 5 marks for each first-aid box easily accessible (up to 2)</t>
  </si>
  <si>
    <t>(2) - 2 marks extra (per team) for more showers. If shared 2 marks maximum</t>
  </si>
  <si>
    <t>(3) - 2 marks each for towel hooks and soap/gel.  If shared 2 marks maximum</t>
  </si>
  <si>
    <t>(1) - Ladies room 5 marks maximum</t>
  </si>
  <si>
    <t>(2) - Disabled toilet 5 marks maximum</t>
  </si>
  <si>
    <t>5 spaces - 5 marks; 1 extra mark for every additional 2 spaces up to 10.</t>
  </si>
  <si>
    <t>Free 5 marks - for sale 4 marks</t>
  </si>
  <si>
    <t>(4) - 2 marks maximum available for temperature control on each shower.</t>
  </si>
  <si>
    <t>(1) - Direct access to the playing area (2 marks each room).</t>
  </si>
  <si>
    <t>(3) - Drainage pipes in good condition and long enough to take water off the square, connections not leaking - 2 marks max</t>
  </si>
  <si>
    <t>(4) - Covers manoeverable by one person - 2 marks max</t>
  </si>
  <si>
    <t>(1) - Condition of sheets - 5 marks max</t>
  </si>
  <si>
    <t>Ref</t>
  </si>
  <si>
    <t>Poss</t>
  </si>
  <si>
    <t>Ditto and rope/boards do not extend full extent - 2 marks; eg board attached to screen</t>
  </si>
  <si>
    <t>10 marks for public telephone. 6 marks for 'private' phone, ie behind bar.</t>
  </si>
  <si>
    <t>6 marks for home, 4 marks for away team's teamsheet displayed.  It is up to the home team scorer to fill in and put up the visiting team's sheet. 10 marks if a match programme including the teams is available.</t>
  </si>
  <si>
    <t>Marks</t>
  </si>
  <si>
    <t xml:space="preserve">10 marks max available for each end as follows. </t>
  </si>
  <si>
    <t>End 1</t>
  </si>
  <si>
    <t>End 2</t>
  </si>
  <si>
    <t>Total</t>
  </si>
  <si>
    <t>5(b)</t>
  </si>
  <si>
    <t>Home</t>
  </si>
  <si>
    <t>Away</t>
  </si>
  <si>
    <t xml:space="preserve">4 marks max each room are available for general cleanliness and floor covering.  </t>
  </si>
  <si>
    <t>(1) - 10 marks max for cleanliness</t>
  </si>
  <si>
    <t>(1) - 10 marks maximum for 3 showers per team with non-slip flooring</t>
  </si>
  <si>
    <t>4 marks maximum for ramped or lift access to clubhouse where otherwise steps are needed (if no steps needed 4 marks awarded).</t>
  </si>
  <si>
    <t xml:space="preserve">Marked disabled parking spaces (2 marks per space up to three) </t>
  </si>
  <si>
    <t>M/C to assess at end of season</t>
  </si>
  <si>
    <t>(2) - 7 marks for players accessibility</t>
  </si>
  <si>
    <t>(3) - 3 marks for umpires accessibility</t>
  </si>
  <si>
    <t>Virtually no club has this equipment other than an internal system, but it is easily hired so everyone scores 4 marks. 5 marks if actually available</t>
  </si>
  <si>
    <t>Points Score</t>
  </si>
  <si>
    <t>Total Score</t>
  </si>
  <si>
    <r>
      <t xml:space="preserve">(1) - 4 marks max per artificially surfaced net (up to 3), (2) - 4 marks max for each permanent grass net (up to 3).  (3) - 10 marks max for moveable cage for practice on the square; </t>
    </r>
    <r>
      <rPr>
        <b/>
        <sz val="12"/>
        <rFont val="Arial"/>
        <family val="2"/>
      </rPr>
      <t>OR</t>
    </r>
    <r>
      <rPr>
        <sz val="12"/>
        <rFont val="Arial"/>
        <family val="2"/>
      </rPr>
      <t xml:space="preserve"> (4) - 6 marks max for moveable nets for practice on the outfield. (5) - 6 marks max for bowling machine. </t>
    </r>
  </si>
  <si>
    <r>
      <t xml:space="preserve">(1) - 8 marks maximum if provided outside normal playing area and (2) - 2 marks if suitable for practice during match; </t>
    </r>
    <r>
      <rPr>
        <b/>
        <sz val="12"/>
        <rFont val="Arial"/>
        <family val="2"/>
      </rPr>
      <t>OR</t>
    </r>
    <r>
      <rPr>
        <sz val="12"/>
        <rFont val="Arial"/>
        <family val="2"/>
      </rPr>
      <t xml:space="preserve"> (3) - 8 marks maximum for cage/net on the square; </t>
    </r>
    <r>
      <rPr>
        <b/>
        <sz val="12"/>
        <rFont val="Arial"/>
        <family val="2"/>
      </rPr>
      <t>OR</t>
    </r>
    <r>
      <rPr>
        <sz val="12"/>
        <rFont val="Arial"/>
        <family val="2"/>
      </rPr>
      <t xml:space="preserve"> (4) - 6 marks maximum for other net facilities.</t>
    </r>
  </si>
  <si>
    <t>Note:  10 marks equals 1 point</t>
  </si>
  <si>
    <t xml:space="preserve">Where the scores are given as 'maximum' a quality assessment multiplier should be applied.  General 'quality assessment' multipliers: 1.0 - more than acceptable; 0.8 - acceptable; 0.6 - less than acceptable; 0 to 0.4 - unacceptable.  </t>
  </si>
  <si>
    <r>
      <t>OR</t>
    </r>
    <r>
      <rPr>
        <sz val="12"/>
        <rFont val="Arial"/>
        <family val="2"/>
      </rPr>
      <t xml:space="preserve"> Manual board, mechanical boxes - 8 marks; operation smooth &amp; nos large and clear - 8 marks max</t>
    </r>
  </si>
  <si>
    <r>
      <t>OR</t>
    </r>
    <r>
      <rPr>
        <sz val="12"/>
        <rFont val="Arial"/>
        <family val="2"/>
      </rPr>
      <t xml:space="preserve"> Manual board, plates - 6 marks; numbers large and clear - 6 marks max</t>
    </r>
  </si>
  <si>
    <t>Spectators' teas available (5 marks max).  Snacks (eg crisps) and drinks available (5 marks max).  Maximum marks for high quality and large choice.</t>
  </si>
  <si>
    <t xml:space="preserve">10 marks maximum for attendance at C&amp;G visit, accessibility to all areas, answers to questions and general cooperation. </t>
  </si>
  <si>
    <t>(3)</t>
  </si>
  <si>
    <t>(4)</t>
  </si>
  <si>
    <t>(2)</t>
  </si>
  <si>
    <t>(6)</t>
  </si>
  <si>
    <t>(8)</t>
  </si>
  <si>
    <t>I(d)i-NE</t>
  </si>
  <si>
    <t>1(c)-E/W</t>
  </si>
  <si>
    <t>(7)</t>
  </si>
  <si>
    <t>(0)</t>
  </si>
  <si>
    <t>4(c)i SW</t>
  </si>
  <si>
    <t>4(c)i NW</t>
  </si>
  <si>
    <t>(9)</t>
  </si>
  <si>
    <t>Sum/Area</t>
  </si>
  <si>
    <t>Umpires' Reports - Premier Division</t>
  </si>
  <si>
    <t>Position - Premier Division</t>
  </si>
  <si>
    <t>Percentage of Possible Score</t>
  </si>
  <si>
    <t>Umpires' Reports - 1st Division</t>
  </si>
  <si>
    <t>Total Score - 1st Division</t>
  </si>
  <si>
    <t>Total Score - Premier Division</t>
  </si>
  <si>
    <t>Position - 1st Division</t>
  </si>
  <si>
    <t>Position - Overall</t>
  </si>
  <si>
    <t>Updated</t>
  </si>
  <si>
    <t>Wal</t>
  </si>
  <si>
    <t>Wi</t>
  </si>
  <si>
    <t>ORT</t>
  </si>
  <si>
    <t>O</t>
  </si>
  <si>
    <t>NH</t>
  </si>
  <si>
    <t>N</t>
  </si>
  <si>
    <t>NlW</t>
  </si>
  <si>
    <t>NB</t>
  </si>
  <si>
    <t>FH</t>
  </si>
  <si>
    <t>CB</t>
  </si>
  <si>
    <t>Total area covered over 300 yd2 - 20 marks; 250 to 300 yd2 - 18 marks; 200 to 250 yd2 - 16 marks; 150 to 200 yd2 - 12 marks; 110 to 150 yd2 - 10 marks; less than 110 yd2 is inadequate - 0 marks</t>
  </si>
  <si>
    <t xml:space="preserve">20 marks maximum for heavy roller with variable speed, marked weight and excellent condition </t>
  </si>
  <si>
    <t>10 marks maximum depending on when bar open and staffing service provided, eg max marks only if bar open at lunch time.</t>
  </si>
  <si>
    <t>2 marks maximum for each listed item, eg (1)-toilets, (2)-wash basins, (3)-showers, (4)-private and (5)-lockable doors.</t>
  </si>
  <si>
    <t>20 marks maximum if outfield is not used during the cricket season for organised soccer, rugby football or hockey matches.  10 marks maximum if only senior matches not played.</t>
  </si>
  <si>
    <t xml:space="preserve">10 marks max for 100% rope (&gt;1") boundary.  1 mark less for every 50 yds without rope. </t>
  </si>
  <si>
    <t>Total area over 32 square yards - 10 marks (8 marks if only one screen unless 30' wide)</t>
  </si>
  <si>
    <t>Total area 27 to 32 square yards - 7 marks (5 marks if only one screen)</t>
  </si>
  <si>
    <t>Screen inside playing area and rope extends full extent - 4 marks</t>
  </si>
  <si>
    <t>Screen inside playing area and boards extend full extent - 3 marks</t>
  </si>
  <si>
    <t xml:space="preserve">4 marks (up to a maximum ot 20 marks) for each foot of clear ground beyond boundary to a solid obstruction, eg fences, walls, timber baulks, trees etc, but excluding sightscreens.  The smallest clearance around the boundary is relevant.  </t>
  </si>
  <si>
    <t>Wheels suitable for surface conditions (no ruts) - max 2 marks overall</t>
  </si>
  <si>
    <t>Screens can be moved by two (average) people - max 2 marks overall</t>
  </si>
  <si>
    <t>(i) Boundaries to NE, SE, SW and NW corners not less than 50 yards and no more than 90 yards. 5 marks for each complying sector of the boundary.</t>
  </si>
  <si>
    <t>(ii) No significant discontinuities or sharp changes of direction. 2 marks less for each discontinuity - this number of marks will be deducted from the total for 4(c)(i).</t>
  </si>
  <si>
    <t>Ditto and rope/boards are inadequate as a boundary  - no marks</t>
  </si>
  <si>
    <t>Total area 24 to 27 square yards - 4 marks (2 marks if only one screen). Less than 24 square yards is not of required standard - 2 marks</t>
  </si>
  <si>
    <t>Frames sound and painted - no rust or rot - max 4 marks overall</t>
  </si>
  <si>
    <t>Faces sound and painted - no rust or rot - max 2 marks overall</t>
  </si>
  <si>
    <t>Screen outside playing area - 5marks.</t>
  </si>
  <si>
    <t>(ii) Individual batters scores shown - score half of above, ie if 10 for electronic board score 5.  Maximum points for 6(a)(i) and 6(a)(ii) are available for clarity of information.</t>
  </si>
  <si>
    <t>(I) Electronic board - 10 marks; backup in case of power failure ie tins on board - 2 mark; numbers large, fully functioning and bright - 8 marks max</t>
  </si>
  <si>
    <t>(iii) Scoreboard should be visible from pavilion. 5 marks maximum for scoreboard clearly readable from pavilion seating.</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</si>
  <si>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(10) - signalling light (1); (11) - toilet (1).</t>
  </si>
  <si>
    <t>5 marks max for accessibility, 5 marks max for audibility</t>
  </si>
  <si>
    <t>30 spaces - 10 marks maximum; 1 extra mark for every additional 5 spaces up to 20, ie 14 marks maximum for 50 or more spaces per pitch.</t>
  </si>
  <si>
    <t>Full marks are appropriate for clubs that provide these facilities outside the normal playing area.</t>
  </si>
  <si>
    <t>(i) Should be of adequate size (15 sq ft per player) well lit, ventilated, decorated, heated and with sufficient seating and clothes hooks.</t>
  </si>
  <si>
    <t xml:space="preserve">Three showers per team with non-slip flooring, supply of towel hooks and soap. Adequate supply of hot water for both teams, each shower should have its own temperature control. </t>
  </si>
  <si>
    <t>(iii) Hand basins should be provided with drying materials or electric hand dryer.</t>
  </si>
  <si>
    <t>(1) - Separate from main clubhouse provision - 3 marks, (2) - 1 mark for separate team facilities. (3) - 1 mark per washbasin up to 4, (4) - 1 mark for soap/cream, (5) - 1 mark for drying facilities</t>
  </si>
  <si>
    <t>Spectators should be able to purchase drinks and snacks.</t>
  </si>
  <si>
    <t>(i) Seating quantity and quality.</t>
  </si>
  <si>
    <t xml:space="preserve">(ii) Match programmes free or on sale to spectators. </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</si>
  <si>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</si>
  <si>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</si>
  <si>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1 mark lost for each negative answer on umps' reports for Topics A1 to A6</t>
  </si>
  <si>
    <t>1 mark maximum for every 10 seats provided up to a maximum of 10 marks.  The condition, eg strength, comfort (back support), and cleanliness shall be taken into account with the quality multiplier.</t>
  </si>
  <si>
    <t>General Club management</t>
  </si>
  <si>
    <t>(i) Team sheets should be available for the benefit of spectators.</t>
  </si>
  <si>
    <t xml:space="preserve"> (1) - 12 marks for facilities suitable for normal teas, eg plated salad or sandwiches, tea and/or cordial. (2) - 4 marks for producing local authority environmental health certificate, (3) - 4 marks if full cooking facilities available</t>
  </si>
  <si>
    <t>(i) Should meet all legislative requirements and provide hot and cold water, washing facilities, adequate work surfaces in a clean and hygienic condition.</t>
  </si>
  <si>
    <t xml:space="preserve"> 5 marks maximum for 'spotless' condition.</t>
  </si>
  <si>
    <t>(ii) WCs, washbasins and urinals must be clean and hygienic (regularly disinfected),</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</si>
  <si>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</si>
  <si>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(i) Private cubicles for players with doors that can be locked and an adequate supply of toilet paper.</t>
  </si>
  <si>
    <t>Cleanliness and accessibility</t>
  </si>
  <si>
    <t>Groundsmen need the means to prevent players slipping on recently seeded/repaired pitch ends during wet weather, eg strips of Astroturf nailed down. Equipment must be available to score any points</t>
  </si>
  <si>
    <t>Full points to be awarded if all the listed equipment is available, this should include an adequate supply of sawdust. 1 mark maximum for each of item of equipment.</t>
  </si>
  <si>
    <t>It is unlikely that more than one will be available but it should be well maintained with the sponges in good condition. Score 8 marks maximum for water hog and 2 additional points maximum for a spare sponge</t>
  </si>
  <si>
    <t>(i) Condition and adequacy of wheeled covers, eg width covered, protection from driving rain.</t>
  </si>
  <si>
    <t>(ii) Condition of sheets, eg no rips or tears, suitable means of securing edges.</t>
  </si>
  <si>
    <t>(2) - Edges with eyelets and secured with steel nails/pins - 5 marks max</t>
  </si>
  <si>
    <t>Scorebox</t>
  </si>
  <si>
    <t>(i) Shows the basic information, eg score, wickets, overs, side batting (home/away), and 1st innings total.</t>
  </si>
  <si>
    <t>(ii) Shows individual batters' scores</t>
  </si>
  <si>
    <t>(iii) Scoreboard should be visible from pavilion.</t>
  </si>
  <si>
    <t>Screens at each end (N &amp; S) to be scored separately based on the various locations stated.</t>
  </si>
  <si>
    <t>(ii) Screens to be structurally sound and non-reflective paintwork in good condition.</t>
  </si>
  <si>
    <t>(i) Two sightscreens at each end of adequate height and width (suggested each 13 ft high by 11 ft wide (16 yd2) for level ground), or one sightscreen of equivalent overall width.</t>
  </si>
  <si>
    <t>The groundsman should advise the extent of the square used for 1st XI matches when assessing the shortest boundaries.</t>
  </si>
  <si>
    <t>Solid obstructions must be clear of boundary edge to avoid sliding accidents</t>
  </si>
  <si>
    <t>(ii) No significant discontinuities or sharp changes of direction.</t>
  </si>
  <si>
    <t>(i) Boundaries to NE, SE, SW and NW corners not less than 50 yards and not more than 90 yards.</t>
  </si>
  <si>
    <t>Rope (&gt;1" diameter) is the preferred method of marking the boundary.</t>
  </si>
  <si>
    <t>There is possibly a relaxation if the area of outfield affected is small.  Even then the length of grass should be appropriate for a cricket outfield.  Junior sports can also affect the outfield.</t>
  </si>
  <si>
    <t>10 marks max, 1 mark less for each 'obstruction'.</t>
  </si>
  <si>
    <t>(iii) Free of holes ruts and other obstructions.</t>
  </si>
  <si>
    <t>(ii) Smooth surface with 'fine' grasses predominant. 20 marks max,</t>
  </si>
  <si>
    <t>5 marks max for each boundary with no noticeable slope. No marks for any significant slope.</t>
  </si>
  <si>
    <t>(i) No noticeable slopes from square to boundaries, N/S/E/W.</t>
  </si>
  <si>
    <t>Marks based on width of square: over 200 ft - 20 marks; 150 to 200 ft - 15 mks; 100 to 150 ft - 10 mks; less than 100 ft - 5 mks</t>
  </si>
  <si>
    <t xml:space="preserve">Wide enough for at least eight pitches. </t>
  </si>
  <si>
    <t>5 marks max each end, 1 mark less for every metre of bowling crease with a 'ramp'.</t>
  </si>
  <si>
    <t xml:space="preserve">No change of slope on bowlers run-ups; North and South. </t>
  </si>
  <si>
    <t>10 marks max for smooth surface, 2 marks less for each ridge or valley.</t>
  </si>
  <si>
    <t xml:space="preserve">(iii) Smooth surface ie no ridges or valleys. </t>
  </si>
  <si>
    <t>10 marks max for N-S to 0 marks if E-W.</t>
  </si>
  <si>
    <t xml:space="preserve">(ii) Alignment of pitches nominally North-South. </t>
  </si>
  <si>
    <t xml:space="preserve">Level difference corner to corner: &lt;1 ft - 10 marks each; 1 - 2 ft - 7 marks each; 2-3 ft - 4 marks each.  </t>
  </si>
  <si>
    <t xml:space="preserve">(i) No noticeable slopes NW to SE and NE to SW. </t>
  </si>
  <si>
    <t>Difference &lt;5 yds - 10 marks each; 5-10 yds - 7 marks each; 10-15 yds - 4 marks each</t>
  </si>
  <si>
    <t xml:space="preserve">Equal boundaries from centre of square N/S and E/W. </t>
  </si>
  <si>
    <t>Watering facilities available</t>
  </si>
  <si>
    <t>BSM</t>
  </si>
  <si>
    <t>Caldy</t>
  </si>
  <si>
    <t>Alder</t>
  </si>
  <si>
    <t>Ainsdale</t>
  </si>
  <si>
    <t>Bootle</t>
  </si>
  <si>
    <t>B/cough</t>
  </si>
  <si>
    <t>Maghull</t>
  </si>
  <si>
    <t>Lytham</t>
  </si>
  <si>
    <t>L/pool</t>
  </si>
  <si>
    <t>Leigh</t>
  </si>
  <si>
    <t>H/town</t>
  </si>
  <si>
    <t>H/field</t>
  </si>
  <si>
    <t>Formby</t>
  </si>
  <si>
    <t>P/field</t>
  </si>
  <si>
    <t>Prestatyn</t>
  </si>
  <si>
    <t>R/ford</t>
  </si>
  <si>
    <t>R/hill</t>
  </si>
  <si>
    <t>S&amp;B</t>
  </si>
  <si>
    <t>Skem</t>
  </si>
  <si>
    <t>Sefton</t>
  </si>
  <si>
    <t>W/tree</t>
  </si>
  <si>
    <t>Sutton</t>
  </si>
  <si>
    <t>10 marks max for quality of drainage.</t>
  </si>
  <si>
    <t>3(c)i-E</t>
  </si>
  <si>
    <t>3(c)i-W</t>
  </si>
  <si>
    <t>Umpires' Reports - 2nd Division</t>
  </si>
  <si>
    <t>Total Score - 2nd Division</t>
  </si>
  <si>
    <t>Position - 2nd Division</t>
  </si>
  <si>
    <t xml:space="preserve">Sub-totals for this Area c/fwd </t>
  </si>
  <si>
    <t>Sub-total</t>
  </si>
  <si>
    <t>Sum/ Area</t>
  </si>
  <si>
    <t>Good drainage</t>
  </si>
  <si>
    <t>Well maintained with grass cut regularly everywhere.</t>
  </si>
  <si>
    <t>10 marks maximum available for maintenance of the highest order.</t>
  </si>
  <si>
    <t>Maintenance standard</t>
  </si>
  <si>
    <t>10 marks maximum for signs to and at ground entrance(s).</t>
  </si>
  <si>
    <t>BHP</t>
  </si>
  <si>
    <t>O Xavs</t>
  </si>
  <si>
    <t>NA</t>
  </si>
  <si>
    <t xml:space="preserve"> </t>
  </si>
  <si>
    <t>19=</t>
  </si>
  <si>
    <t>25=</t>
  </si>
  <si>
    <t>22=</t>
  </si>
  <si>
    <t>33=</t>
  </si>
  <si>
    <t>S/view</t>
  </si>
  <si>
    <t>A1(a)</t>
  </si>
  <si>
    <t>A1(b)(i)</t>
  </si>
  <si>
    <t>A1(c)- N/S</t>
  </si>
  <si>
    <t>A1(d)i - NW</t>
  </si>
  <si>
    <t>(d)ii</t>
  </si>
  <si>
    <t>(d)iii</t>
  </si>
  <si>
    <t>A1(e)</t>
  </si>
  <si>
    <t>A1(f)</t>
  </si>
  <si>
    <t>A1(g)</t>
  </si>
  <si>
    <t>A2(a)(i)</t>
  </si>
  <si>
    <t>(a)(ii)</t>
  </si>
  <si>
    <t>(a)(iii)</t>
  </si>
  <si>
    <t>A2(b)(i)</t>
  </si>
  <si>
    <t>(b)(ii)</t>
  </si>
  <si>
    <t>(b)(iii)</t>
  </si>
  <si>
    <t>A3(a)</t>
  </si>
  <si>
    <t>A3(b)</t>
  </si>
  <si>
    <t>A3(c)iN&amp;E</t>
  </si>
  <si>
    <t>(c)iS&amp;W</t>
  </si>
  <si>
    <t>(c)ii</t>
  </si>
  <si>
    <t>(c)iii</t>
  </si>
  <si>
    <t>A3(d)</t>
  </si>
  <si>
    <t>A3(e)</t>
  </si>
  <si>
    <t>A4(a)</t>
  </si>
  <si>
    <t>A4(b)</t>
  </si>
  <si>
    <t>A4(c)i NE&amp;SW</t>
  </si>
  <si>
    <t>(c)i SE&amp;NW</t>
  </si>
  <si>
    <t xml:space="preserve">(c)ii </t>
  </si>
  <si>
    <t>A4(d)</t>
  </si>
  <si>
    <t>A4(e)</t>
  </si>
  <si>
    <t>A5(a)</t>
  </si>
  <si>
    <t>A5(b)</t>
  </si>
  <si>
    <t>A5(c)(i)</t>
  </si>
  <si>
    <t>(c)(ii)</t>
  </si>
  <si>
    <t>A5(d)(i)</t>
  </si>
  <si>
    <t>(d)(ii)</t>
  </si>
  <si>
    <t>B1(a)</t>
  </si>
  <si>
    <t>B1(b)(i)</t>
  </si>
  <si>
    <t>B1(c)</t>
  </si>
  <si>
    <t>B2(a)(i)</t>
  </si>
  <si>
    <t>(b)-2</t>
  </si>
  <si>
    <t>B2(c)</t>
  </si>
  <si>
    <t>B2(b)-1&amp;6</t>
  </si>
  <si>
    <t>(b)-2&amp;7</t>
  </si>
  <si>
    <t>(b)-3&amp;8</t>
  </si>
  <si>
    <t>(b)-4&amp;9</t>
  </si>
  <si>
    <t>B3(a)</t>
  </si>
  <si>
    <t>B3(b)(i)-1</t>
  </si>
  <si>
    <t>(b)(i)-2</t>
  </si>
  <si>
    <t>(b)(i)-3</t>
  </si>
  <si>
    <t>(b)(i)-4</t>
  </si>
  <si>
    <t>(b)(ii)-1</t>
  </si>
  <si>
    <t>(b)(ii)-2</t>
  </si>
  <si>
    <t>B3(c)(i)</t>
  </si>
  <si>
    <t>(b)-5&amp;10</t>
  </si>
  <si>
    <t>(b)-11</t>
  </si>
  <si>
    <t>B5 - ROLLERS</t>
  </si>
  <si>
    <t>B3 - COVERS</t>
  </si>
  <si>
    <t>B4 - DRYING EQUIPMENT</t>
  </si>
  <si>
    <t>B5(b)</t>
  </si>
  <si>
    <t>B5(a)(i)</t>
  </si>
  <si>
    <t>B4(a)</t>
  </si>
  <si>
    <t>B4(b)</t>
  </si>
  <si>
    <t>B4(c)</t>
  </si>
  <si>
    <t>B4(d)</t>
  </si>
  <si>
    <t>C1 - DRESSING ROOMS</t>
  </si>
  <si>
    <t>C1(a)(i)-1</t>
  </si>
  <si>
    <t>(a)(i)-2</t>
  </si>
  <si>
    <t>(a)(i)-3</t>
  </si>
  <si>
    <t>C1(a)(ii)</t>
  </si>
  <si>
    <t>C1(b)-1</t>
  </si>
  <si>
    <t>C1(c)</t>
  </si>
  <si>
    <t>C1(d)-1</t>
  </si>
  <si>
    <t>(d)-2</t>
  </si>
  <si>
    <t>(d)-3</t>
  </si>
  <si>
    <t>C2 - SHOWERS</t>
  </si>
  <si>
    <t>B2 - SCOREBOX/SCOREBOARD</t>
  </si>
  <si>
    <t>B1 - SIGHTSCREENS</t>
  </si>
  <si>
    <t>A5 - SURROUNDS</t>
  </si>
  <si>
    <t>A4 - BOUNDARIES</t>
  </si>
  <si>
    <t>A3 - OUTFIELD</t>
  </si>
  <si>
    <t>A2 - PITCH</t>
  </si>
  <si>
    <t>A1 - SQUARE</t>
  </si>
  <si>
    <t>C3 - TOILETS ETC</t>
  </si>
  <si>
    <t>C4 - UMPIRES' ROOM</t>
  </si>
  <si>
    <t>C5 - VIEWING AREA</t>
  </si>
  <si>
    <t>E1 - HOSP/LITY</t>
  </si>
  <si>
    <t>D1 - KITCHEN</t>
  </si>
  <si>
    <t>D2 - HEALTH &amp; SAFETY</t>
  </si>
  <si>
    <t>D3 - TEL</t>
  </si>
  <si>
    <t>C6 - CLOCK &amp; BELL</t>
  </si>
  <si>
    <t>E2 - PUBLICITY</t>
  </si>
  <si>
    <t>C7 - PRACTICE FACILITIES</t>
  </si>
  <si>
    <t>D4 - CAR PARKING</t>
  </si>
  <si>
    <t>E3 - GENERAL M/MENT</t>
  </si>
  <si>
    <t>C2(a)-1</t>
  </si>
  <si>
    <t>(a)-2</t>
  </si>
  <si>
    <t>(a)-3</t>
  </si>
  <si>
    <t>C2(b)-1</t>
  </si>
  <si>
    <t>(b)-3</t>
  </si>
  <si>
    <t>(b)-4</t>
  </si>
  <si>
    <t>C3(a)(i)-1</t>
  </si>
  <si>
    <t>(a)(i)-4</t>
  </si>
  <si>
    <t>C3(a)(ii)</t>
  </si>
  <si>
    <t>C3(a)(iii)-1</t>
  </si>
  <si>
    <t>(a)(iii)-2</t>
  </si>
  <si>
    <t>(a)(iii)-3</t>
  </si>
  <si>
    <t>(a)(iii)-4</t>
  </si>
  <si>
    <t>(a)(iii)-5</t>
  </si>
  <si>
    <t>C3(b)-1</t>
  </si>
  <si>
    <t xml:space="preserve">C4(a)-i </t>
  </si>
  <si>
    <t xml:space="preserve">(a)-ii </t>
  </si>
  <si>
    <t xml:space="preserve">(a)-iii </t>
  </si>
  <si>
    <t>C4(b)-1</t>
  </si>
  <si>
    <t>C4(c)(i)</t>
  </si>
  <si>
    <t>C5(a)(i)</t>
  </si>
  <si>
    <t>TOTALS AREAS B</t>
  </si>
  <si>
    <t>TOTALS AREAS A</t>
  </si>
  <si>
    <t>TOTALS AREAS A&amp;B</t>
  </si>
  <si>
    <t>Ormskirk</t>
  </si>
  <si>
    <t>N'ern</t>
  </si>
  <si>
    <t>N Hall</t>
  </si>
  <si>
    <t>BStM</t>
  </si>
  <si>
    <t>Prem Div</t>
  </si>
  <si>
    <t>1st Div</t>
  </si>
  <si>
    <t>2nd Div</t>
  </si>
  <si>
    <t>Ump's Cards</t>
  </si>
  <si>
    <t>Below Standard</t>
  </si>
  <si>
    <t>TOTALS AREAS C</t>
  </si>
  <si>
    <t>C6(a)</t>
  </si>
  <si>
    <t>C6(b)</t>
  </si>
  <si>
    <t>C6(c)</t>
  </si>
  <si>
    <t>C6(d)</t>
  </si>
  <si>
    <t>TOTALS AREAS D</t>
  </si>
  <si>
    <t>TOTALS AREAS E</t>
  </si>
  <si>
    <t>TOTALS ALL AREAS</t>
  </si>
  <si>
    <t>E1(b)</t>
  </si>
  <si>
    <t>E1(a)(i)</t>
  </si>
  <si>
    <t>Total scores out of 125</t>
  </si>
  <si>
    <t>C7(a)-1&amp;2</t>
  </si>
  <si>
    <t>(a)-3/4</t>
  </si>
  <si>
    <t>(a)-5</t>
  </si>
  <si>
    <t>C7(b)-1&amp;2</t>
  </si>
  <si>
    <t>(b)-3/4</t>
  </si>
  <si>
    <t>D1(i)-1</t>
  </si>
  <si>
    <t>(i)-2</t>
  </si>
  <si>
    <t>(i)-3</t>
  </si>
  <si>
    <t>D1(ii)</t>
  </si>
  <si>
    <t>D1(iii)</t>
  </si>
  <si>
    <t>D2(a)(i)</t>
  </si>
  <si>
    <t>D2(b)</t>
  </si>
  <si>
    <t>D3</t>
  </si>
  <si>
    <t>D4(b)-1</t>
  </si>
  <si>
    <t>D4(c)</t>
  </si>
  <si>
    <t>E1(c)</t>
  </si>
  <si>
    <t>E2(a)(i)</t>
  </si>
  <si>
    <t>E2(b)</t>
  </si>
  <si>
    <t>E3(i)</t>
  </si>
  <si>
    <t>E3(ii)</t>
  </si>
  <si>
    <t>E3(iii)</t>
  </si>
  <si>
    <t>E3(iv)</t>
  </si>
  <si>
    <t>D4(a)-1</t>
  </si>
  <si>
    <t>Total per sub Area</t>
  </si>
  <si>
    <t>2013 Position</t>
  </si>
  <si>
    <t>2014 Position</t>
  </si>
  <si>
    <t>4=</t>
  </si>
  <si>
    <t>6=</t>
  </si>
  <si>
    <t>31=</t>
  </si>
  <si>
    <t>SHTown</t>
  </si>
  <si>
    <t>Umpires Card Q7</t>
  </si>
  <si>
    <t xml:space="preserve"> A1 SQUARE</t>
  </si>
  <si>
    <t>A3 OUTFIELD</t>
  </si>
  <si>
    <t>A2 PITCH</t>
  </si>
  <si>
    <t>A1(d)ii</t>
  </si>
  <si>
    <t>A1(d)iii</t>
  </si>
  <si>
    <t>A2(a)(ii)</t>
  </si>
  <si>
    <t>A2(a)(iii)</t>
  </si>
  <si>
    <t>A2(b)(ii)</t>
  </si>
  <si>
    <t>A2(b)(iii)</t>
  </si>
  <si>
    <t>Umpires Card Q8</t>
  </si>
  <si>
    <t>Umpires Card Q9</t>
  </si>
  <si>
    <t>Umpires Card Q10a-Q10d</t>
  </si>
  <si>
    <t>Umpires Card Q11</t>
  </si>
  <si>
    <t>Umpires Card Q12</t>
  </si>
  <si>
    <t>Umpires Card Q13</t>
  </si>
  <si>
    <t>Even covering of grass</t>
  </si>
  <si>
    <t>Appeared dry before match</t>
  </si>
  <si>
    <t>ECB/PQS pitch rating – even bounce; seam movement; carry and bounce; turn.</t>
  </si>
  <si>
    <t>Properly prepared &amp; marked before match</t>
  </si>
  <si>
    <t>Stumps properly pitched before match</t>
  </si>
  <si>
    <t>Brushed, rolled &amp; remarked between innings</t>
  </si>
  <si>
    <t>Umpires Card Q14</t>
  </si>
  <si>
    <t>ECB-unevenness</t>
  </si>
  <si>
    <t>ECB-appearance/ grass length</t>
  </si>
  <si>
    <t>Umpires Card Q15</t>
  </si>
  <si>
    <t>A3(c)i-N</t>
  </si>
  <si>
    <t>A3(c)i-S</t>
  </si>
  <si>
    <t>A3(c)ii</t>
  </si>
  <si>
    <t>A3(c)iii</t>
  </si>
  <si>
    <t>ECB-markings</t>
  </si>
  <si>
    <t>Umpires Card Q16</t>
  </si>
  <si>
    <t>A4(c)i NE</t>
  </si>
  <si>
    <t>A4(c)i SE</t>
  </si>
  <si>
    <t xml:space="preserve">A4(c)ii </t>
  </si>
  <si>
    <t>A4 BOUNDARIES</t>
  </si>
  <si>
    <t>A5 SURROUNDS</t>
  </si>
  <si>
    <t>Minutes lost for ‘lost’ or balls out of ground</t>
  </si>
  <si>
    <t>Umpires Card Q17</t>
  </si>
  <si>
    <t>Umpires Card Q18</t>
  </si>
  <si>
    <t>Maintenance condition</t>
  </si>
  <si>
    <t>A5(c)(ii)</t>
  </si>
  <si>
    <t>A5(d)(ii)</t>
  </si>
  <si>
    <t>B1 SIGHTSCREENS</t>
  </si>
  <si>
    <t>Umpires Card Q19</t>
  </si>
  <si>
    <t>Sightscreens in position 5 minutes before start</t>
  </si>
  <si>
    <t>B1(a)(i)</t>
  </si>
  <si>
    <t>B1(b)(ii)</t>
  </si>
  <si>
    <t>B2(a)(ii)</t>
  </si>
  <si>
    <t>B2(a)(iii)</t>
  </si>
  <si>
    <t>B2(b)-1</t>
  </si>
  <si>
    <t>B2(b)-2</t>
  </si>
  <si>
    <t>B2(b)-3</t>
  </si>
  <si>
    <t>B2(b)-5</t>
  </si>
  <si>
    <t>B2(b)-4</t>
  </si>
  <si>
    <t>B2(b)-6</t>
  </si>
  <si>
    <t>B2(b)-7</t>
  </si>
  <si>
    <t>B2(b)-8</t>
  </si>
  <si>
    <t>B2(b)-9</t>
  </si>
  <si>
    <t>B2(b)-10</t>
  </si>
  <si>
    <t>B2(b)-11</t>
  </si>
  <si>
    <t>B3 COVERS</t>
  </si>
  <si>
    <t>(c) Wheeled covers are unlikely to be sufficiently long without additional sheeting; bowlers' run-up sheets and side sheets are recommended. Precautions should also be taken to prevent water from running under the edges of the pitch covers (wheeled or not).</t>
  </si>
  <si>
    <t>Bowlers' run-up sheets: 80 yd2 total -10 marks; 40 yd2 total - 5 marks</t>
  </si>
  <si>
    <t>B3(b)(i)-2</t>
  </si>
  <si>
    <t>B3(b)(i)-3</t>
  </si>
  <si>
    <t>B3(b)(i)-4</t>
  </si>
  <si>
    <t>B3(b)(ii)-1</t>
  </si>
  <si>
    <t>B3(b)(ii)-2</t>
  </si>
  <si>
    <t>B3(c)(ii)</t>
  </si>
  <si>
    <t>Available &amp; used effectively</t>
  </si>
  <si>
    <t>Umpires Card Q22</t>
  </si>
  <si>
    <t>B4 DRYING EQUIP/ MENT</t>
  </si>
  <si>
    <t>B5 ROLLERS</t>
  </si>
  <si>
    <t xml:space="preserve">10 marks maximum for suitable light roller in excellent condition. </t>
  </si>
  <si>
    <t>Choice available between innings</t>
  </si>
  <si>
    <t>Umpires Card Q23</t>
  </si>
  <si>
    <t>Umpires Card Q24</t>
  </si>
  <si>
    <t>B5(a)(iI)</t>
  </si>
  <si>
    <t>C1 DRESSING ROOMS</t>
  </si>
  <si>
    <t>C2 SHOWERS</t>
  </si>
  <si>
    <t>C3 TOILETS ETC</t>
  </si>
  <si>
    <t>C4 UMPIRES' ROOM</t>
  </si>
  <si>
    <t>C5 VIEWING AREA</t>
  </si>
  <si>
    <t>C1(a)(i)-2</t>
  </si>
  <si>
    <t>C1(a)(i)-3</t>
  </si>
  <si>
    <t>C1(b)-2</t>
  </si>
  <si>
    <t>C1(d)-2</t>
  </si>
  <si>
    <t>C1(d)-3</t>
  </si>
  <si>
    <t>C2(a)-2</t>
  </si>
  <si>
    <t>C2(a)-3</t>
  </si>
  <si>
    <t>C2(b)-2</t>
  </si>
  <si>
    <t>C2(b)-3</t>
  </si>
  <si>
    <t>C2(b)-4</t>
  </si>
  <si>
    <t>C3(a)(i)-2</t>
  </si>
  <si>
    <t>C3(a)(i)-3</t>
  </si>
  <si>
    <t>C3(a)(i)-4</t>
  </si>
  <si>
    <t>C3(a)(iii)-2</t>
  </si>
  <si>
    <t>C3(a)(iii)-3</t>
  </si>
  <si>
    <t>C3(a)(iii)-4</t>
  </si>
  <si>
    <t>C3(a)(iii)-5</t>
  </si>
  <si>
    <t>C3(b)-2</t>
  </si>
  <si>
    <t xml:space="preserve">C4(a)-ii </t>
  </si>
  <si>
    <t xml:space="preserve">C4(a)-iii </t>
  </si>
  <si>
    <t>C4(b)-2</t>
  </si>
  <si>
    <t>C4(b)-3</t>
  </si>
  <si>
    <t>C4(b)-4</t>
  </si>
  <si>
    <t>C4(b)-5</t>
  </si>
  <si>
    <t>Umpires Card Q25</t>
  </si>
  <si>
    <t>Umpires Card Q26</t>
  </si>
  <si>
    <t>Room lockable AND key available</t>
  </si>
  <si>
    <t>Room clean, tidy &amp; no storage</t>
  </si>
  <si>
    <t>C4(c)(iI)</t>
  </si>
  <si>
    <t>C5(a)(ii)</t>
  </si>
  <si>
    <t>C5(a)(iii)</t>
  </si>
  <si>
    <t>(ii) Covered area, 1 mark per 2 covered seatS - up to 10</t>
  </si>
  <si>
    <t>(iii) Sheltered area, 1 mark for each side shelter and 3 marks for front glass screen</t>
  </si>
  <si>
    <t>C6 CLOCK &amp; BELL</t>
  </si>
  <si>
    <t>10 marks max for size and readability.</t>
  </si>
  <si>
    <t>The clock must be large enough with clear numerals as to be easily read from all parts of the ground.</t>
  </si>
  <si>
    <t>A bell of suitable size and manufacture must be provided.  If kept inside the pavilion it must be capable of being sited where it can be easily accessed by the umpires and heard by spectators and players alike.</t>
  </si>
  <si>
    <t>A bell should be situated to allow the umpires to signal the start or resumption of play.  Umpires card Q28</t>
  </si>
  <si>
    <t xml:space="preserve">A working clock stating the correct time should be sited so that it can be utilised by the umpires as the official time-piece.  Umpires card Q27 </t>
  </si>
  <si>
    <t>C7 PRACTICE FACILITIES</t>
  </si>
  <si>
    <t>C7(a)-1</t>
  </si>
  <si>
    <t>C7(a)-3</t>
  </si>
  <si>
    <t>C7(a)-5</t>
  </si>
  <si>
    <t>C7(b)-1</t>
  </si>
  <si>
    <t>C7(b)-3</t>
  </si>
  <si>
    <t>C7(a)-2</t>
  </si>
  <si>
    <t>C7(a)-4</t>
  </si>
  <si>
    <t>C7(b)-2</t>
  </si>
  <si>
    <t>C7(b)-4</t>
  </si>
  <si>
    <t>2.5 marks for each qualified coach or qualified first-aider (up to 4)  Names should be provided.</t>
  </si>
  <si>
    <t>D1 KITCHEN</t>
  </si>
  <si>
    <t>D2 HEALTH &amp; SAFETY</t>
  </si>
  <si>
    <t>D3 TELE-PHONE</t>
  </si>
  <si>
    <t>D4 CAR PARKING</t>
  </si>
  <si>
    <t>Access road and car park properly surfaced and spaces marked - 6 marks maximum</t>
  </si>
  <si>
    <t>D4(a)-2</t>
  </si>
  <si>
    <t>The number of spaces depends on the number of pitches on the ground.  At least 30 spaces per pitch would be acceptable. Access road and car park to be surfaced.</t>
  </si>
  <si>
    <t>D4(b)-2</t>
  </si>
  <si>
    <t>D1(i)-2</t>
  </si>
  <si>
    <t>D1(i)-3</t>
  </si>
  <si>
    <t>D2(a)(ii)</t>
  </si>
  <si>
    <t>E1(a)(iI)</t>
  </si>
  <si>
    <t xml:space="preserve">Teas should be ready when needed, unless in exceptional circumstances.  Umpires' Card Q29 -  'Yes' gives a maximum 10 Marks.   </t>
  </si>
  <si>
    <t xml:space="preserve">Teas for players and officials should be of a good standard and served in an area, of sufficient size, adjacent to the playing area.  Umpires' Card Q30 -  Score out of 5 doubled gives a maximum 10 Marks    </t>
  </si>
  <si>
    <t>E1 HOSPITALITY</t>
  </si>
  <si>
    <t>E2 PUBLICITY</t>
  </si>
  <si>
    <t>E3 GENERAL MANAGEMENT</t>
  </si>
  <si>
    <t>Based on fines' record for late receipt of score-sheets, lowest fines 10 marks, highest 0 marks.</t>
  </si>
  <si>
    <t>E2(a)(ii)</t>
  </si>
  <si>
    <t>2013 Overall Position</t>
  </si>
  <si>
    <t>2014 Overall Position</t>
  </si>
  <si>
    <t>KEY</t>
  </si>
  <si>
    <t>24=</t>
  </si>
  <si>
    <t>Div 2 Standard</t>
  </si>
  <si>
    <t>Div 1 Standard</t>
  </si>
  <si>
    <t>Prem Div Standard</t>
  </si>
  <si>
    <t>16=</t>
  </si>
  <si>
    <t>14=</t>
  </si>
  <si>
    <t>Jan 2015 Overall Percentages</t>
  </si>
  <si>
    <t>Jan 2015 Position</t>
  </si>
  <si>
    <t>Below 60% Standard</t>
  </si>
  <si>
    <t>L&amp;DCC - Club &amp; Ground Report 2015 - Appendix 1</t>
  </si>
  <si>
    <t>A1(g)(i)</t>
  </si>
  <si>
    <t>A1(g)(ii)</t>
  </si>
  <si>
    <t>A1(g)i</t>
  </si>
  <si>
    <t>A1(g)ii</t>
  </si>
  <si>
    <t>Suitability and condition of preparation equipment for square and pitch, eg marking, scarifying, tining etc</t>
  </si>
  <si>
    <t>A1(g)(iii)</t>
  </si>
  <si>
    <t>Reduce weighting to 4x from 4.5x</t>
  </si>
  <si>
    <t>A1(g)iii</t>
  </si>
  <si>
    <t>Water pressure adequate for sprinkler - best is tap adjacent to square - 5 marks, 4 marks if water supply outside pavilion, 3 marks otherwise</t>
  </si>
  <si>
    <t>B6 GENERAL GROUND M'MENT</t>
  </si>
  <si>
    <t xml:space="preserve">Groundsman availability </t>
  </si>
  <si>
    <t>10 marks maximum for full time groundsman</t>
  </si>
  <si>
    <t>10 marks maximum for groundsman's qualification certificates - 5 marks each for spring &amp; summer certificates</t>
  </si>
  <si>
    <t>B6(a)(i)</t>
  </si>
  <si>
    <t>B6(a)(iI)</t>
  </si>
  <si>
    <t>Umpires' Card Q20 and Q21 scored out of 5 to give a maximum 10 marks.</t>
  </si>
  <si>
    <t>B6 - GENERAL M'MENT</t>
  </si>
  <si>
    <t>Groundsman's experience &amp; training</t>
  </si>
  <si>
    <t>(d) Scoreboard should be operated effectively and scorers signals clearly visible?</t>
  </si>
  <si>
    <t>(c) 1st XI scorer should be at least ECB ACO Level 1</t>
  </si>
  <si>
    <t>10 marks for Level 1 qualification.</t>
  </si>
  <si>
    <t>B2(d)</t>
  </si>
  <si>
    <t>Pitch &amp; square distinguishable from square &amp; outfield - 5 marks each  max</t>
  </si>
  <si>
    <t>Maintenance regime for the whole ground - 5 mks max; Suitability and condition of grass cutting machinery for square and pitch - 10 mks max.</t>
  </si>
  <si>
    <t>10 marks max for maintenance standard.  Suitability and condition of grass cutting mahinery for outfield - 5 marks max each.</t>
  </si>
  <si>
    <t>20 marks maximum to be awarded. 1 mark deducted for every 10 yardss of short or excessive boundary, ie &lt;50 yds or &gt; 75 yds.</t>
  </si>
  <si>
    <t>Jan 2016 Overall Percentages</t>
  </si>
  <si>
    <t>Jan 2016 Position</t>
  </si>
  <si>
    <t>Umpires' Reports - Prem (out of 29)</t>
  </si>
  <si>
    <t>Umpires' Reports - Div 1 (out of 29)</t>
  </si>
  <si>
    <t>Umpires' Reports - Div 2 (out of 29)</t>
  </si>
  <si>
    <t>10=</t>
  </si>
  <si>
    <t>20=</t>
  </si>
  <si>
    <t>28=</t>
  </si>
  <si>
    <t>Revised at AGM 2015</t>
  </si>
  <si>
    <t>Some temporary scores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</si>
</sst>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quot;Yes&quot;;&quot;Yes&quot;;&quot;No&quot;"/>
    <numFmt numFmtId="167" formatCode="&quot;True&quot;;&quot;True&quot;;&quot;False&quot;"/>
    <numFmt numFmtId="168" formatCode="&quot;On&quot;;&quot;On&quot;;&quot;Off&quot;"/>
    <numFmt numFmtId="169" formatCode="[$€-2]\ #,##0.00_);[Red]\([$€-2]\ #,##0.00\)"/>
  </numFmts>
  <fonts count="43">
    <font>
      <sz val="10"/>
      <name val="Arial"/>
      <family val="0"/>
    </font>
    <font>
      <sz val="8"/>
      <name val="Arial"/>
      <family val="2"/>
    </font>
    <font>
      <b/>
      <sz val="12"/>
      <name val="Arial"/>
      <family val="2"/>
    </font>
    <font>
      <sz val="12"/>
      <name val="Arial"/>
      <family val="2"/>
    </font>
    <font>
      <b/>
      <sz val="10"/>
      <name val="Arial"/>
      <family val="2"/>
    </font>
    <font>
      <sz val="14"/>
      <name val="Arial"/>
      <family val="2"/>
    </font>
    <font>
      <b/>
      <sz val="14"/>
      <name val="Times New Roman"/>
      <family val="1"/>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5"/>
        <bgColor indexed="64"/>
      </patternFill>
    </fill>
    <fill>
      <patternFill patternType="solid">
        <fgColor indexed="11"/>
        <bgColor indexed="64"/>
      </patternFill>
    </fill>
    <fill>
      <patternFill patternType="solid">
        <fgColor indexed="47"/>
        <bgColor indexed="64"/>
      </patternFill>
    </fill>
    <fill>
      <patternFill patternType="solid">
        <fgColor rgb="FF00FFFF"/>
        <bgColor indexed="64"/>
      </patternFill>
    </fill>
    <fill>
      <patternFill patternType="solid">
        <fgColor rgb="FF00FF00"/>
        <bgColor indexed="64"/>
      </patternFill>
    </fill>
    <fill>
      <patternFill patternType="solid">
        <fgColor rgb="FFFFFF00"/>
        <bgColor indexed="64"/>
      </patternFill>
    </fill>
    <fill>
      <patternFill patternType="solid">
        <fgColor rgb="FFFFEFFF"/>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D961"/>
        <bgColor indexed="64"/>
      </patternFill>
    </fill>
    <fill>
      <patternFill patternType="solid">
        <fgColor rgb="FFFFC000"/>
        <bgColor indexed="64"/>
      </patternFill>
    </fill>
    <fill>
      <patternFill patternType="solid">
        <fgColor theme="0" tint="-0.04997999966144562"/>
        <bgColor indexed="64"/>
      </patternFill>
    </fill>
    <fill>
      <patternFill patternType="solid">
        <fgColor rgb="FFFF996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style="medium"/>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medium"/>
      <top style="thin"/>
      <bottom>
        <color indexed="63"/>
      </bottom>
    </border>
    <border>
      <left style="medium"/>
      <right style="medium"/>
      <top>
        <color indexed="63"/>
      </top>
      <bottom style="medium"/>
    </border>
    <border>
      <left style="thin"/>
      <right style="medium"/>
      <top style="thin"/>
      <bottom>
        <color indexed="63"/>
      </bottom>
    </border>
    <border>
      <left style="medium"/>
      <right style="medium"/>
      <top style="thin"/>
      <bottom style="thin"/>
    </border>
    <border>
      <left style="thin"/>
      <right style="thin"/>
      <top style="medium"/>
      <bottom style="thin"/>
    </border>
    <border>
      <left>
        <color indexed="63"/>
      </left>
      <right>
        <color indexed="63"/>
      </right>
      <top style="medium"/>
      <bottom>
        <color indexed="63"/>
      </bottom>
    </border>
    <border>
      <left style="thin"/>
      <right>
        <color indexed="63"/>
      </right>
      <top style="thin"/>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medium"/>
      <top style="thin"/>
      <bottom style="mediu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mediumDashed"/>
      <bottom style="thin"/>
    </border>
    <border>
      <left>
        <color indexed="63"/>
      </left>
      <right style="medium"/>
      <top>
        <color indexed="63"/>
      </top>
      <bottom>
        <color indexed="63"/>
      </bottom>
    </border>
    <border>
      <left style="medium"/>
      <right style="thin"/>
      <top style="thin"/>
      <bottom style="thin"/>
    </border>
    <border>
      <left style="medium"/>
      <right style="thin"/>
      <top style="thin"/>
      <bottom style="mediumDashed"/>
    </border>
    <border>
      <left style="thin"/>
      <right style="thin"/>
      <top style="thin"/>
      <bottom style="mediumDashed"/>
    </border>
    <border>
      <left style="thin"/>
      <right style="medium"/>
      <top style="thin"/>
      <bottom style="mediumDashed"/>
    </border>
    <border>
      <left style="thin"/>
      <right style="medium"/>
      <top style="mediumDashed"/>
      <bottom style="thin"/>
    </border>
    <border>
      <left style="medium"/>
      <right>
        <color indexed="63"/>
      </right>
      <top style="thin"/>
      <bottom style="thin"/>
    </border>
    <border>
      <left style="medium"/>
      <right>
        <color indexed="63"/>
      </right>
      <top style="medium"/>
      <bottom>
        <color indexed="63"/>
      </bottom>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color indexed="63"/>
      </left>
      <right>
        <color indexed="63"/>
      </right>
      <top style="medium"/>
      <bottom style="medium"/>
    </border>
    <border>
      <left style="thin"/>
      <right style="medium"/>
      <top style="medium"/>
      <bottom>
        <color indexed="63"/>
      </bottom>
    </border>
    <border>
      <left style="medium"/>
      <right style="medium"/>
      <top style="medium"/>
      <bottom>
        <color indexed="63"/>
      </bottom>
    </border>
    <border>
      <left>
        <color indexed="63"/>
      </left>
      <right style="thin"/>
      <top style="thin"/>
      <bottom style="mediumDashed"/>
    </border>
    <border>
      <left style="thin"/>
      <right>
        <color indexed="63"/>
      </right>
      <top style="thin"/>
      <bottom style="mediumDashed"/>
    </border>
    <border>
      <left>
        <color indexed="63"/>
      </left>
      <right style="thin"/>
      <top style="mediumDashed"/>
      <bottom style="thin"/>
    </border>
    <border>
      <left style="medium"/>
      <right style="thin"/>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medium"/>
      <bottom>
        <color indexed="63"/>
      </bottom>
    </border>
    <border>
      <left style="medium"/>
      <right style="thin"/>
      <top style="mediumDashed"/>
      <bottom style="thin"/>
    </border>
    <border>
      <left style="thin"/>
      <right style="thin"/>
      <top>
        <color indexed="63"/>
      </top>
      <bottom style="mediu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medium"/>
    </border>
    <border>
      <left style="thin"/>
      <right>
        <color indexed="63"/>
      </right>
      <top style="thin"/>
      <bottom style="medium"/>
    </border>
    <border>
      <left style="thin"/>
      <right>
        <color indexed="63"/>
      </right>
      <top style="mediumDashed"/>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thin"/>
      <bottom style="medium"/>
    </border>
    <border>
      <left style="thin"/>
      <right>
        <color indexed="63"/>
      </right>
      <top style="medium"/>
      <bottom>
        <color indexed="63"/>
      </bottom>
    </border>
    <border>
      <left>
        <color indexed="63"/>
      </left>
      <right style="thin"/>
      <top style="medium"/>
      <bottom style="medium"/>
    </border>
    <border>
      <left>
        <color indexed="63"/>
      </left>
      <right style="medium"/>
      <top style="thin"/>
      <bottom>
        <color indexed="63"/>
      </bottom>
    </border>
    <border>
      <left style="medium"/>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68">
    <xf numFmtId="0" fontId="0" fillId="0" borderId="0" xfId="0" applyAlignment="1">
      <alignment/>
    </xf>
    <xf numFmtId="0" fontId="0" fillId="0" borderId="0" xfId="0" applyAlignment="1">
      <alignment horizontal="center" vertical="center"/>
    </xf>
    <xf numFmtId="0" fontId="1" fillId="0" borderId="0" xfId="0" applyFont="1" applyAlignment="1">
      <alignment/>
    </xf>
    <xf numFmtId="0" fontId="2" fillId="0" borderId="0" xfId="0" applyFont="1" applyBorder="1" applyAlignment="1">
      <alignment horizontal="left" vertical="top" wrapText="1"/>
    </xf>
    <xf numFmtId="0" fontId="2" fillId="0" borderId="0" xfId="0" applyFont="1" applyBorder="1" applyAlignment="1">
      <alignment/>
    </xf>
    <xf numFmtId="0" fontId="3" fillId="0" borderId="0" xfId="0" applyFont="1" applyBorder="1" applyAlignment="1">
      <alignment/>
    </xf>
    <xf numFmtId="0" fontId="3" fillId="0" borderId="10" xfId="0" applyFont="1" applyBorder="1" applyAlignment="1">
      <alignment/>
    </xf>
    <xf numFmtId="0" fontId="2"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vertical="top"/>
    </xf>
    <xf numFmtId="0" fontId="3" fillId="33" borderId="13" xfId="0" applyFont="1" applyFill="1" applyBorder="1" applyAlignment="1">
      <alignment vertical="top"/>
    </xf>
    <xf numFmtId="0" fontId="3" fillId="0" borderId="14" xfId="0" applyFont="1" applyBorder="1" applyAlignment="1">
      <alignment vertical="top"/>
    </xf>
    <xf numFmtId="0" fontId="3" fillId="0" borderId="15" xfId="0" applyFont="1" applyBorder="1" applyAlignment="1">
      <alignment horizontal="center" vertical="center"/>
    </xf>
    <xf numFmtId="0" fontId="3" fillId="0" borderId="16" xfId="0" applyFont="1" applyBorder="1" applyAlignment="1">
      <alignment horizontal="left" vertical="top"/>
    </xf>
    <xf numFmtId="0" fontId="3" fillId="0" borderId="16" xfId="0" applyFont="1" applyBorder="1" applyAlignment="1">
      <alignment horizontal="right" vertical="top"/>
    </xf>
    <xf numFmtId="0" fontId="3" fillId="0" borderId="16" xfId="0" applyFont="1" applyBorder="1" applyAlignment="1">
      <alignment horizontal="center" vertical="top"/>
    </xf>
    <xf numFmtId="0" fontId="3" fillId="33" borderId="16" xfId="0" applyFont="1" applyFill="1" applyBorder="1" applyAlignment="1">
      <alignment horizontal="center"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horizontal="center" vertical="center"/>
    </xf>
    <xf numFmtId="0" fontId="3" fillId="0" borderId="19" xfId="0" applyFont="1" applyBorder="1" applyAlignment="1">
      <alignment vertical="top"/>
    </xf>
    <xf numFmtId="0" fontId="3" fillId="33" borderId="19" xfId="0" applyFont="1" applyFill="1" applyBorder="1" applyAlignment="1">
      <alignment vertical="top"/>
    </xf>
    <xf numFmtId="0" fontId="3" fillId="0" borderId="20" xfId="0" applyFont="1" applyBorder="1" applyAlignment="1">
      <alignment vertical="top"/>
    </xf>
    <xf numFmtId="0" fontId="3" fillId="33" borderId="16" xfId="0" applyFont="1" applyFill="1" applyBorder="1" applyAlignment="1">
      <alignment vertical="top"/>
    </xf>
    <xf numFmtId="0" fontId="3" fillId="0" borderId="21" xfId="0" applyFont="1" applyBorder="1" applyAlignment="1">
      <alignment horizontal="left" vertical="top"/>
    </xf>
    <xf numFmtId="0" fontId="3" fillId="0" borderId="22" xfId="0" applyFont="1" applyBorder="1" applyAlignment="1">
      <alignment horizontal="right" vertical="top"/>
    </xf>
    <xf numFmtId="0" fontId="3" fillId="0" borderId="0" xfId="0" applyFont="1" applyBorder="1" applyAlignment="1">
      <alignment vertical="top"/>
    </xf>
    <xf numFmtId="0" fontId="3" fillId="0" borderId="19" xfId="0" applyFont="1" applyBorder="1" applyAlignment="1">
      <alignment horizontal="left" vertical="top"/>
    </xf>
    <xf numFmtId="0" fontId="3" fillId="0" borderId="19" xfId="0" applyFont="1" applyBorder="1" applyAlignment="1">
      <alignment horizontal="center" vertical="top"/>
    </xf>
    <xf numFmtId="0" fontId="3" fillId="0" borderId="20" xfId="0" applyFont="1" applyBorder="1" applyAlignment="1">
      <alignment horizontal="right" vertical="top"/>
    </xf>
    <xf numFmtId="0" fontId="3" fillId="0" borderId="23" xfId="0" applyFont="1" applyFill="1" applyBorder="1" applyAlignment="1">
      <alignment horizontal="center" vertical="top"/>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right" vertical="top"/>
    </xf>
    <xf numFmtId="0" fontId="3" fillId="33" borderId="19" xfId="0" applyFont="1" applyFill="1" applyBorder="1" applyAlignment="1">
      <alignment horizontal="left" vertical="top"/>
    </xf>
    <xf numFmtId="0" fontId="3" fillId="0" borderId="26" xfId="0" applyFont="1" applyBorder="1" applyAlignment="1">
      <alignment horizontal="right" vertical="top"/>
    </xf>
    <xf numFmtId="0" fontId="3" fillId="0" borderId="19" xfId="0" applyFont="1" applyBorder="1" applyAlignment="1">
      <alignment horizontal="right" vertical="top"/>
    </xf>
    <xf numFmtId="0" fontId="3" fillId="0" borderId="13" xfId="0" applyFont="1" applyFill="1" applyBorder="1" applyAlignment="1">
      <alignment horizontal="left" vertical="top"/>
    </xf>
    <xf numFmtId="0" fontId="3" fillId="0" borderId="13" xfId="0" applyFont="1" applyFill="1" applyBorder="1" applyAlignment="1">
      <alignment vertical="top"/>
    </xf>
    <xf numFmtId="0" fontId="3" fillId="33" borderId="13" xfId="0" applyFont="1" applyFill="1" applyBorder="1" applyAlignment="1">
      <alignment horizontal="left" vertical="top"/>
    </xf>
    <xf numFmtId="0" fontId="3" fillId="0" borderId="19" xfId="0" applyFont="1" applyFill="1" applyBorder="1" applyAlignment="1">
      <alignment horizontal="left" vertical="top"/>
    </xf>
    <xf numFmtId="0" fontId="3" fillId="0" borderId="19" xfId="0" applyFont="1" applyFill="1" applyBorder="1" applyAlignment="1">
      <alignment vertical="top"/>
    </xf>
    <xf numFmtId="0" fontId="3" fillId="0" borderId="16" xfId="0" applyFont="1" applyFill="1" applyBorder="1" applyAlignment="1">
      <alignment horizontal="left" vertical="top"/>
    </xf>
    <xf numFmtId="0" fontId="3" fillId="0" borderId="16" xfId="0" applyFont="1" applyFill="1" applyBorder="1" applyAlignment="1">
      <alignment vertical="top"/>
    </xf>
    <xf numFmtId="0" fontId="3" fillId="33" borderId="16" xfId="0" applyFont="1" applyFill="1" applyBorder="1" applyAlignment="1">
      <alignment horizontal="left" vertical="top"/>
    </xf>
    <xf numFmtId="0" fontId="3" fillId="0" borderId="27" xfId="0" applyFont="1" applyBorder="1" applyAlignment="1">
      <alignment horizontal="center" vertical="center"/>
    </xf>
    <xf numFmtId="0" fontId="3" fillId="0" borderId="21" xfId="0" applyFont="1" applyBorder="1" applyAlignment="1">
      <alignment vertical="top"/>
    </xf>
    <xf numFmtId="0" fontId="3" fillId="33" borderId="21" xfId="0" applyFont="1" applyFill="1" applyBorder="1" applyAlignment="1">
      <alignment vertical="top"/>
    </xf>
    <xf numFmtId="0" fontId="3" fillId="33" borderId="21" xfId="0" applyFont="1" applyFill="1" applyBorder="1" applyAlignment="1">
      <alignment horizontal="left" vertical="top"/>
    </xf>
    <xf numFmtId="0" fontId="3" fillId="0" borderId="28" xfId="0" applyFont="1" applyFill="1" applyBorder="1" applyAlignment="1">
      <alignment horizontal="left" vertical="top"/>
    </xf>
    <xf numFmtId="0" fontId="3" fillId="0" borderId="28" xfId="0" applyFont="1" applyFill="1" applyBorder="1" applyAlignment="1">
      <alignment vertical="top"/>
    </xf>
    <xf numFmtId="0" fontId="3" fillId="0" borderId="28" xfId="0" applyFont="1" applyBorder="1" applyAlignment="1">
      <alignment vertical="top"/>
    </xf>
    <xf numFmtId="0" fontId="3" fillId="33" borderId="28" xfId="0" applyFont="1" applyFill="1" applyBorder="1" applyAlignment="1">
      <alignment vertical="top"/>
    </xf>
    <xf numFmtId="0" fontId="3" fillId="33" borderId="28" xfId="0" applyFont="1" applyFill="1" applyBorder="1" applyAlignment="1">
      <alignment horizontal="left" vertical="top"/>
    </xf>
    <xf numFmtId="0" fontId="3" fillId="0" borderId="13" xfId="0" applyFont="1" applyFill="1" applyBorder="1" applyAlignment="1">
      <alignment horizontal="right" vertical="top"/>
    </xf>
    <xf numFmtId="0" fontId="3" fillId="0" borderId="19" xfId="0" applyFont="1" applyFill="1" applyBorder="1" applyAlignment="1">
      <alignment horizontal="right" vertical="top"/>
    </xf>
    <xf numFmtId="0" fontId="3" fillId="0" borderId="23" xfId="0" applyFont="1" applyBorder="1" applyAlignment="1">
      <alignment horizontal="left" vertical="top"/>
    </xf>
    <xf numFmtId="0" fontId="3" fillId="0" borderId="23" xfId="0" applyFont="1" applyBorder="1" applyAlignment="1">
      <alignment vertical="top"/>
    </xf>
    <xf numFmtId="0" fontId="3" fillId="33" borderId="23" xfId="0" applyFont="1" applyFill="1" applyBorder="1" applyAlignment="1">
      <alignment vertical="top"/>
    </xf>
    <xf numFmtId="0" fontId="3" fillId="0" borderId="29" xfId="0" applyFont="1" applyBorder="1" applyAlignment="1">
      <alignment horizontal="left" vertical="top" wrapText="1"/>
    </xf>
    <xf numFmtId="0" fontId="3" fillId="0" borderId="10" xfId="0" applyFont="1" applyBorder="1" applyAlignment="1">
      <alignment horizontal="center" vertical="center" wrapText="1"/>
    </xf>
    <xf numFmtId="49" fontId="3" fillId="0" borderId="19" xfId="0" applyNumberFormat="1" applyFont="1" applyBorder="1" applyAlignment="1">
      <alignment horizontal="right" vertical="top"/>
    </xf>
    <xf numFmtId="49" fontId="3" fillId="0" borderId="16" xfId="0" applyNumberFormat="1" applyFont="1" applyBorder="1" applyAlignment="1">
      <alignment horizontal="right" vertical="top"/>
    </xf>
    <xf numFmtId="49" fontId="3" fillId="0" borderId="19" xfId="0" applyNumberFormat="1" applyFont="1" applyFill="1" applyBorder="1" applyAlignment="1">
      <alignment horizontal="right" vertical="top"/>
    </xf>
    <xf numFmtId="49" fontId="3" fillId="0" borderId="16" xfId="0" applyNumberFormat="1" applyFont="1" applyFill="1" applyBorder="1" applyAlignment="1">
      <alignment horizontal="right" vertical="top"/>
    </xf>
    <xf numFmtId="0" fontId="3" fillId="0" borderId="0" xfId="0" applyFont="1" applyAlignment="1">
      <alignment/>
    </xf>
    <xf numFmtId="0" fontId="3" fillId="33" borderId="19" xfId="0" applyFont="1" applyFill="1" applyBorder="1" applyAlignment="1">
      <alignment horizontal="center" vertical="top"/>
    </xf>
    <xf numFmtId="0" fontId="3" fillId="0" borderId="19" xfId="0" applyFont="1" applyFill="1" applyBorder="1" applyAlignment="1">
      <alignment horizontal="center" vertical="top"/>
    </xf>
    <xf numFmtId="0" fontId="3" fillId="0" borderId="30" xfId="0" applyFont="1" applyBorder="1" applyAlignment="1">
      <alignment vertical="top"/>
    </xf>
    <xf numFmtId="0" fontId="3" fillId="33" borderId="28" xfId="0" applyFont="1" applyFill="1" applyBorder="1" applyAlignment="1">
      <alignment horizontal="center" vertical="top"/>
    </xf>
    <xf numFmtId="0" fontId="3" fillId="0" borderId="31" xfId="0" applyFont="1" applyBorder="1" applyAlignment="1">
      <alignment vertical="top"/>
    </xf>
    <xf numFmtId="0" fontId="3" fillId="0" borderId="31" xfId="0" applyFont="1" applyBorder="1" applyAlignment="1">
      <alignment horizontal="right" vertical="top"/>
    </xf>
    <xf numFmtId="0" fontId="3" fillId="0" borderId="32" xfId="0" applyFont="1" applyBorder="1" applyAlignment="1">
      <alignment horizontal="left" vertical="top"/>
    </xf>
    <xf numFmtId="0" fontId="3" fillId="0" borderId="33"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0" fillId="0" borderId="0" xfId="0" applyFill="1" applyAlignment="1">
      <alignment/>
    </xf>
    <xf numFmtId="0" fontId="2" fillId="0" borderId="10" xfId="0" applyFont="1" applyFill="1" applyBorder="1" applyAlignment="1">
      <alignment/>
    </xf>
    <xf numFmtId="0" fontId="3" fillId="0" borderId="20" xfId="0" applyFont="1" applyFill="1" applyBorder="1" applyAlignment="1">
      <alignment horizontal="right" vertical="top"/>
    </xf>
    <xf numFmtId="0" fontId="3" fillId="0" borderId="22" xfId="0" applyFont="1" applyFill="1" applyBorder="1" applyAlignment="1">
      <alignment horizontal="right" vertical="top"/>
    </xf>
    <xf numFmtId="0" fontId="0" fillId="0" borderId="19" xfId="0" applyBorder="1" applyAlignment="1">
      <alignment/>
    </xf>
    <xf numFmtId="0" fontId="3" fillId="0" borderId="39" xfId="0" applyFont="1" applyBorder="1" applyAlignment="1">
      <alignment horizontal="right" vertical="top"/>
    </xf>
    <xf numFmtId="0" fontId="3" fillId="0" borderId="40" xfId="0" applyFont="1" applyBorder="1" applyAlignment="1">
      <alignment horizontal="right" vertical="top"/>
    </xf>
    <xf numFmtId="0" fontId="2" fillId="0" borderId="0" xfId="0" applyFont="1" applyAlignment="1">
      <alignment horizontal="center" vertical="center"/>
    </xf>
    <xf numFmtId="0" fontId="3" fillId="0" borderId="41" xfId="0" applyFont="1" applyBorder="1" applyAlignment="1">
      <alignment horizontal="left" vertical="top" wrapText="1"/>
    </xf>
    <xf numFmtId="0" fontId="3" fillId="0" borderId="40" xfId="0" applyFont="1" applyBorder="1" applyAlignment="1">
      <alignment vertical="top"/>
    </xf>
    <xf numFmtId="164" fontId="3" fillId="0" borderId="39" xfId="0" applyNumberFormat="1" applyFont="1" applyFill="1" applyBorder="1" applyAlignment="1">
      <alignment horizontal="right" vertical="top"/>
    </xf>
    <xf numFmtId="0" fontId="2" fillId="0" borderId="11" xfId="0" applyFont="1" applyBorder="1" applyAlignment="1">
      <alignment horizontal="center" vertical="center" textRotation="90"/>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2" fillId="0" borderId="42" xfId="0" applyFont="1" applyBorder="1" applyAlignment="1">
      <alignment horizontal="left" vertical="top" wrapText="1"/>
    </xf>
    <xf numFmtId="0" fontId="2" fillId="0" borderId="29" xfId="0" applyFont="1" applyBorder="1" applyAlignment="1">
      <alignment/>
    </xf>
    <xf numFmtId="0" fontId="0" fillId="0" borderId="19" xfId="0" applyFill="1" applyBorder="1" applyAlignment="1">
      <alignment/>
    </xf>
    <xf numFmtId="0" fontId="0" fillId="34" borderId="19" xfId="0" applyFill="1" applyBorder="1" applyAlignment="1">
      <alignment/>
    </xf>
    <xf numFmtId="0" fontId="0" fillId="34" borderId="43" xfId="0" applyFill="1" applyBorder="1" applyAlignment="1">
      <alignment/>
    </xf>
    <xf numFmtId="0" fontId="0" fillId="0" borderId="43" xfId="0" applyBorder="1" applyAlignment="1">
      <alignment/>
    </xf>
    <xf numFmtId="0" fontId="0" fillId="0" borderId="44" xfId="0" applyBorder="1" applyAlignment="1">
      <alignment/>
    </xf>
    <xf numFmtId="0" fontId="0" fillId="0" borderId="20" xfId="0" applyBorder="1" applyAlignment="1">
      <alignment/>
    </xf>
    <xf numFmtId="0" fontId="0" fillId="0" borderId="45" xfId="0" applyBorder="1" applyAlignment="1">
      <alignment/>
    </xf>
    <xf numFmtId="0" fontId="3" fillId="0" borderId="10" xfId="0" applyFont="1" applyFill="1" applyBorder="1" applyAlignment="1">
      <alignment horizontal="right" vertical="top"/>
    </xf>
    <xf numFmtId="0" fontId="0" fillId="0" borderId="45" xfId="0" applyFill="1" applyBorder="1" applyAlignment="1">
      <alignment/>
    </xf>
    <xf numFmtId="0" fontId="0" fillId="0" borderId="46" xfId="0" applyFill="1" applyBorder="1" applyAlignment="1">
      <alignment/>
    </xf>
    <xf numFmtId="0" fontId="0" fillId="34" borderId="47" xfId="0" applyFill="1" applyBorder="1" applyAlignment="1">
      <alignment/>
    </xf>
    <xf numFmtId="0" fontId="0" fillId="0" borderId="47" xfId="0" applyBorder="1" applyAlignment="1">
      <alignment/>
    </xf>
    <xf numFmtId="0" fontId="0" fillId="0" borderId="43" xfId="0" applyFill="1" applyBorder="1" applyAlignment="1">
      <alignment/>
    </xf>
    <xf numFmtId="0" fontId="0" fillId="0" borderId="47" xfId="0" applyFill="1" applyBorder="1" applyAlignment="1">
      <alignment/>
    </xf>
    <xf numFmtId="0" fontId="0" fillId="35" borderId="19" xfId="0" applyFill="1" applyBorder="1" applyAlignment="1">
      <alignment/>
    </xf>
    <xf numFmtId="0" fontId="0" fillId="35" borderId="47" xfId="0" applyFill="1" applyBorder="1" applyAlignment="1">
      <alignment/>
    </xf>
    <xf numFmtId="0" fontId="0" fillId="35" borderId="43" xfId="0" applyFill="1" applyBorder="1" applyAlignment="1">
      <alignment/>
    </xf>
    <xf numFmtId="0" fontId="0" fillId="34" borderId="20" xfId="0" applyFill="1" applyBorder="1" applyAlignment="1">
      <alignment/>
    </xf>
    <xf numFmtId="0" fontId="0" fillId="34" borderId="48" xfId="0" applyFill="1" applyBorder="1" applyAlignment="1">
      <alignment/>
    </xf>
    <xf numFmtId="0" fontId="0" fillId="34" borderId="49" xfId="0" applyFill="1" applyBorder="1" applyAlignment="1">
      <alignment/>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wrapText="1"/>
    </xf>
    <xf numFmtId="0" fontId="3" fillId="0" borderId="28" xfId="0" applyFont="1" applyBorder="1" applyAlignment="1">
      <alignment vertical="top" wrapText="1"/>
    </xf>
    <xf numFmtId="0" fontId="3" fillId="0" borderId="19" xfId="0" applyFont="1" applyBorder="1" applyAlignment="1">
      <alignment vertical="top" wrapText="1"/>
    </xf>
    <xf numFmtId="0" fontId="3" fillId="0" borderId="16" xfId="0" applyFont="1" applyBorder="1" applyAlignment="1">
      <alignment vertical="top" wrapText="1"/>
    </xf>
    <xf numFmtId="0" fontId="3" fillId="0" borderId="52" xfId="0" applyFont="1" applyBorder="1" applyAlignment="1">
      <alignment vertical="center"/>
    </xf>
    <xf numFmtId="0" fontId="3" fillId="0" borderId="45" xfId="0" applyFont="1" applyBorder="1" applyAlignment="1">
      <alignment horizontal="center" vertical="center"/>
    </xf>
    <xf numFmtId="0" fontId="3" fillId="0" borderId="45" xfId="0" applyFont="1" applyBorder="1" applyAlignment="1">
      <alignment horizontal="left" vertical="center"/>
    </xf>
    <xf numFmtId="0" fontId="3" fillId="0" borderId="53" xfId="0" applyFont="1" applyBorder="1" applyAlignment="1">
      <alignment horizontal="left" vertical="center"/>
    </xf>
    <xf numFmtId="0" fontId="3" fillId="0" borderId="52" xfId="0" applyFont="1" applyBorder="1" applyAlignment="1">
      <alignment horizontal="left" vertical="center"/>
    </xf>
    <xf numFmtId="0" fontId="3" fillId="0" borderId="19" xfId="0" applyFont="1" applyBorder="1" applyAlignment="1">
      <alignment horizontal="left" vertical="top"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left" vertical="center"/>
    </xf>
    <xf numFmtId="0" fontId="3" fillId="0" borderId="57" xfId="0" applyFont="1" applyBorder="1" applyAlignment="1">
      <alignment horizontal="center" vertical="center"/>
    </xf>
    <xf numFmtId="0" fontId="3" fillId="0" borderId="16" xfId="0" applyFont="1" applyBorder="1" applyAlignment="1">
      <alignment horizontal="left" vertical="top" wrapText="1"/>
    </xf>
    <xf numFmtId="0" fontId="3" fillId="0" borderId="58" xfId="0" applyFont="1" applyBorder="1" applyAlignment="1">
      <alignment horizontal="left" vertical="center"/>
    </xf>
    <xf numFmtId="0" fontId="3" fillId="0" borderId="58" xfId="0" applyFont="1" applyBorder="1" applyAlignment="1">
      <alignment vertical="center"/>
    </xf>
    <xf numFmtId="0" fontId="3" fillId="0" borderId="32" xfId="0" applyFont="1" applyBorder="1" applyAlignment="1">
      <alignment vertical="top"/>
    </xf>
    <xf numFmtId="0" fontId="3" fillId="0" borderId="54" xfId="0" applyFont="1" applyBorder="1" applyAlignment="1">
      <alignment horizontal="left" vertical="center"/>
    </xf>
    <xf numFmtId="0" fontId="3" fillId="0" borderId="57" xfId="0" applyFont="1" applyBorder="1" applyAlignment="1">
      <alignment horizontal="left" vertical="center"/>
    </xf>
    <xf numFmtId="0" fontId="3" fillId="0" borderId="16" xfId="0" applyFont="1" applyFill="1" applyBorder="1" applyAlignment="1">
      <alignment horizontal="left" vertical="top" wrapText="1"/>
    </xf>
    <xf numFmtId="0" fontId="2" fillId="0" borderId="19" xfId="0" applyFont="1" applyBorder="1" applyAlignment="1">
      <alignment vertical="top" wrapText="1"/>
    </xf>
    <xf numFmtId="0" fontId="3" fillId="0" borderId="19" xfId="0" applyFont="1" applyFill="1" applyBorder="1" applyAlignment="1">
      <alignment vertical="top" wrapText="1"/>
    </xf>
    <xf numFmtId="0" fontId="3" fillId="0" borderId="59" xfId="0" applyFont="1" applyBorder="1" applyAlignment="1">
      <alignment horizontal="center" vertical="center"/>
    </xf>
    <xf numFmtId="0" fontId="3" fillId="0" borderId="53" xfId="0" applyFont="1" applyBorder="1" applyAlignment="1">
      <alignment horizontal="left" vertical="top"/>
    </xf>
    <xf numFmtId="0" fontId="2" fillId="0" borderId="51" xfId="0" applyFont="1" applyBorder="1" applyAlignment="1">
      <alignment horizontal="right" vertical="center" wrapText="1"/>
    </xf>
    <xf numFmtId="0" fontId="3" fillId="0" borderId="60" xfId="0" applyFont="1" applyBorder="1" applyAlignment="1">
      <alignment horizontal="right" vertical="top"/>
    </xf>
    <xf numFmtId="0" fontId="3" fillId="0" borderId="61" xfId="0" applyFont="1" applyBorder="1" applyAlignment="1">
      <alignment horizontal="center" vertical="center"/>
    </xf>
    <xf numFmtId="0" fontId="3" fillId="0" borderId="0" xfId="0" applyFont="1" applyFill="1" applyBorder="1" applyAlignment="1">
      <alignment horizontal="right" vertical="top"/>
    </xf>
    <xf numFmtId="0" fontId="0" fillId="0" borderId="32" xfId="0" applyBorder="1" applyAlignment="1">
      <alignment/>
    </xf>
    <xf numFmtId="0" fontId="0" fillId="0" borderId="32" xfId="0" applyFill="1" applyBorder="1" applyAlignment="1">
      <alignment/>
    </xf>
    <xf numFmtId="0" fontId="0" fillId="0" borderId="62" xfId="0" applyFill="1" applyBorder="1" applyAlignment="1">
      <alignment/>
    </xf>
    <xf numFmtId="0" fontId="0" fillId="0" borderId="30" xfId="0" applyBorder="1" applyAlignment="1">
      <alignment/>
    </xf>
    <xf numFmtId="0" fontId="0" fillId="0" borderId="30" xfId="0" applyFill="1" applyBorder="1" applyAlignment="1">
      <alignment/>
    </xf>
    <xf numFmtId="0" fontId="0" fillId="0" borderId="63" xfId="0" applyBorder="1" applyAlignment="1">
      <alignment/>
    </xf>
    <xf numFmtId="0" fontId="3" fillId="0" borderId="0" xfId="0" applyFont="1" applyAlignment="1">
      <alignment horizontal="right" vertical="top"/>
    </xf>
    <xf numFmtId="0" fontId="3" fillId="0" borderId="0" xfId="0" applyFont="1" applyFill="1" applyAlignment="1">
      <alignment horizontal="right" vertical="top"/>
    </xf>
    <xf numFmtId="0" fontId="3" fillId="0" borderId="52" xfId="0" applyFont="1" applyBorder="1" applyAlignment="1">
      <alignment horizontal="right" vertical="top"/>
    </xf>
    <xf numFmtId="0" fontId="3" fillId="0" borderId="28" xfId="0" applyFont="1" applyBorder="1" applyAlignment="1">
      <alignment horizontal="right" vertical="top"/>
    </xf>
    <xf numFmtId="0" fontId="3" fillId="0" borderId="45" xfId="0" applyFont="1" applyBorder="1" applyAlignment="1">
      <alignment horizontal="right" vertical="top"/>
    </xf>
    <xf numFmtId="2" fontId="3" fillId="0" borderId="19" xfId="0" applyNumberFormat="1" applyFont="1" applyBorder="1" applyAlignment="1">
      <alignment horizontal="right" vertical="top"/>
    </xf>
    <xf numFmtId="2" fontId="3" fillId="0" borderId="45" xfId="0" applyNumberFormat="1" applyFont="1" applyBorder="1" applyAlignment="1">
      <alignment horizontal="right" vertical="top"/>
    </xf>
    <xf numFmtId="0" fontId="0" fillId="36" borderId="43" xfId="0" applyFill="1" applyBorder="1" applyAlignment="1">
      <alignment/>
    </xf>
    <xf numFmtId="0" fontId="0" fillId="36" borderId="19" xfId="0" applyFill="1" applyBorder="1" applyAlignment="1">
      <alignment/>
    </xf>
    <xf numFmtId="0" fontId="0" fillId="36" borderId="47" xfId="0" applyFill="1" applyBorder="1" applyAlignment="1">
      <alignment/>
    </xf>
    <xf numFmtId="0" fontId="3" fillId="0" borderId="26" xfId="0" applyFont="1" applyBorder="1" applyAlignment="1">
      <alignment vertical="top"/>
    </xf>
    <xf numFmtId="0" fontId="3" fillId="0" borderId="19" xfId="0" applyFont="1" applyBorder="1" applyAlignment="1">
      <alignment horizontal="left" vertical="center" wrapText="1"/>
    </xf>
    <xf numFmtId="0" fontId="3" fillId="0" borderId="28" xfId="0" applyFont="1" applyBorder="1" applyAlignment="1">
      <alignment horizontal="center" vertical="top"/>
    </xf>
    <xf numFmtId="0" fontId="3" fillId="0" borderId="45" xfId="0" applyFont="1" applyBorder="1" applyAlignment="1">
      <alignment vertical="top"/>
    </xf>
    <xf numFmtId="0" fontId="3" fillId="0" borderId="22" xfId="0" applyFont="1" applyBorder="1" applyAlignment="1">
      <alignment vertical="top"/>
    </xf>
    <xf numFmtId="0" fontId="3" fillId="33" borderId="28" xfId="0" applyFont="1" applyFill="1" applyBorder="1" applyAlignment="1">
      <alignment horizontal="right" vertical="top"/>
    </xf>
    <xf numFmtId="0" fontId="0" fillId="0" borderId="64" xfId="0" applyFill="1" applyBorder="1" applyAlignment="1">
      <alignment/>
    </xf>
    <xf numFmtId="0" fontId="2" fillId="0" borderId="0" xfId="0" applyFont="1" applyBorder="1" applyAlignment="1">
      <alignment horizontal="right" vertical="center"/>
    </xf>
    <xf numFmtId="0" fontId="3" fillId="0" borderId="65" xfId="0" applyFont="1" applyBorder="1" applyAlignment="1">
      <alignment horizontal="left" vertical="top"/>
    </xf>
    <xf numFmtId="0" fontId="3" fillId="0" borderId="57" xfId="0" applyFont="1" applyFill="1" applyBorder="1" applyAlignment="1">
      <alignment horizontal="left" vertical="top"/>
    </xf>
    <xf numFmtId="0" fontId="3" fillId="0" borderId="45" xfId="0" applyFont="1" applyFill="1" applyBorder="1" applyAlignment="1">
      <alignment horizontal="left" vertical="top"/>
    </xf>
    <xf numFmtId="0" fontId="3" fillId="0" borderId="53" xfId="0" applyFont="1" applyFill="1" applyBorder="1" applyAlignment="1">
      <alignment horizontal="left" vertical="top"/>
    </xf>
    <xf numFmtId="0" fontId="3" fillId="0" borderId="57" xfId="0" applyFont="1" applyBorder="1" applyAlignment="1">
      <alignment vertical="top"/>
    </xf>
    <xf numFmtId="0" fontId="3" fillId="0" borderId="58" xfId="0" applyFont="1" applyBorder="1" applyAlignment="1">
      <alignment horizontal="left" vertical="top"/>
    </xf>
    <xf numFmtId="0" fontId="3" fillId="0" borderId="53" xfId="0" applyFont="1" applyBorder="1" applyAlignment="1">
      <alignment vertical="top"/>
    </xf>
    <xf numFmtId="0" fontId="3" fillId="0" borderId="58" xfId="0" applyFont="1" applyBorder="1" applyAlignment="1">
      <alignment vertical="top"/>
    </xf>
    <xf numFmtId="0" fontId="2" fillId="0" borderId="36" xfId="0" applyFont="1" applyBorder="1" applyAlignment="1">
      <alignment/>
    </xf>
    <xf numFmtId="0" fontId="3" fillId="0" borderId="52" xfId="0" applyFont="1" applyFill="1" applyBorder="1" applyAlignment="1">
      <alignment horizontal="left" vertical="top"/>
    </xf>
    <xf numFmtId="0" fontId="3" fillId="0" borderId="45" xfId="0" applyFont="1" applyBorder="1" applyAlignment="1">
      <alignment horizontal="left" vertical="top"/>
    </xf>
    <xf numFmtId="0" fontId="3" fillId="0" borderId="52" xfId="0" applyFont="1" applyBorder="1" applyAlignment="1">
      <alignment vertical="top"/>
    </xf>
    <xf numFmtId="0" fontId="2" fillId="0" borderId="44" xfId="0" applyFont="1" applyBorder="1" applyAlignment="1">
      <alignment/>
    </xf>
    <xf numFmtId="0" fontId="3" fillId="0" borderId="0" xfId="0" applyFont="1" applyFill="1" applyAlignment="1">
      <alignment horizontal="left"/>
    </xf>
    <xf numFmtId="0" fontId="2" fillId="35" borderId="19" xfId="0" applyFont="1" applyFill="1" applyBorder="1" applyAlignment="1">
      <alignment horizontal="right" vertical="top"/>
    </xf>
    <xf numFmtId="0" fontId="2" fillId="34" borderId="19" xfId="0" applyFont="1" applyFill="1" applyBorder="1" applyAlignment="1">
      <alignment horizontal="right" vertical="top"/>
    </xf>
    <xf numFmtId="0" fontId="2" fillId="36" borderId="19" xfId="0" applyFont="1" applyFill="1" applyBorder="1" applyAlignment="1">
      <alignment horizontal="right" vertical="top"/>
    </xf>
    <xf numFmtId="0" fontId="2" fillId="36" borderId="32" xfId="0" applyFont="1" applyFill="1" applyBorder="1" applyAlignment="1">
      <alignment horizontal="right" vertical="top"/>
    </xf>
    <xf numFmtId="0" fontId="3" fillId="35" borderId="0" xfId="0" applyFont="1" applyFill="1" applyAlignment="1">
      <alignment horizontal="left"/>
    </xf>
    <xf numFmtId="0" fontId="0" fillId="34" borderId="0" xfId="0" applyFill="1" applyAlignment="1">
      <alignment/>
    </xf>
    <xf numFmtId="0" fontId="0" fillId="36" borderId="0" xfId="0" applyFill="1" applyAlignment="1">
      <alignment/>
    </xf>
    <xf numFmtId="0" fontId="3" fillId="0" borderId="0" xfId="0" applyFont="1" applyAlignment="1">
      <alignment horizontal="left"/>
    </xf>
    <xf numFmtId="0" fontId="2" fillId="0" borderId="61" xfId="0" applyFont="1" applyFill="1" applyBorder="1" applyAlignment="1">
      <alignment/>
    </xf>
    <xf numFmtId="0" fontId="2" fillId="0" borderId="41" xfId="0" applyFont="1" applyFill="1" applyBorder="1" applyAlignment="1">
      <alignment/>
    </xf>
    <xf numFmtId="0" fontId="2" fillId="36" borderId="66" xfId="0" applyFont="1" applyFill="1" applyBorder="1" applyAlignment="1">
      <alignment horizontal="center"/>
    </xf>
    <xf numFmtId="0" fontId="0" fillId="36" borderId="67" xfId="0" applyFill="1" applyBorder="1" applyAlignment="1">
      <alignment/>
    </xf>
    <xf numFmtId="0" fontId="0" fillId="36" borderId="23" xfId="0" applyFill="1" applyBorder="1" applyAlignment="1">
      <alignment/>
    </xf>
    <xf numFmtId="0" fontId="2" fillId="0" borderId="53" xfId="0" applyFont="1" applyBorder="1" applyAlignment="1">
      <alignment horizontal="right" vertical="top"/>
    </xf>
    <xf numFmtId="0" fontId="2" fillId="0" borderId="16" xfId="0" applyFont="1" applyBorder="1" applyAlignment="1">
      <alignment horizontal="right" vertical="top"/>
    </xf>
    <xf numFmtId="0" fontId="2" fillId="0" borderId="17" xfId="0" applyFont="1" applyBorder="1" applyAlignment="1">
      <alignment horizontal="right" vertical="top"/>
    </xf>
    <xf numFmtId="0" fontId="2" fillId="0" borderId="19" xfId="0" applyFont="1" applyBorder="1" applyAlignment="1">
      <alignment/>
    </xf>
    <xf numFmtId="2" fontId="2" fillId="0" borderId="18" xfId="0" applyNumberFormat="1" applyFont="1" applyFill="1" applyBorder="1" applyAlignment="1">
      <alignment horizontal="right" vertical="top"/>
    </xf>
    <xf numFmtId="2" fontId="2" fillId="0" borderId="45" xfId="0" applyNumberFormat="1" applyFont="1" applyBorder="1" applyAlignment="1">
      <alignment horizontal="right" vertical="top"/>
    </xf>
    <xf numFmtId="2" fontId="2" fillId="0" borderId="19" xfId="0" applyNumberFormat="1" applyFont="1" applyBorder="1" applyAlignment="1">
      <alignment horizontal="right" vertical="top"/>
    </xf>
    <xf numFmtId="0" fontId="2" fillId="0" borderId="45" xfId="0" applyFont="1" applyBorder="1" applyAlignment="1">
      <alignment horizontal="right" vertical="top"/>
    </xf>
    <xf numFmtId="0" fontId="2" fillId="0" borderId="19" xfId="0" applyFont="1" applyBorder="1" applyAlignment="1">
      <alignment horizontal="right" vertical="top"/>
    </xf>
    <xf numFmtId="0" fontId="2" fillId="0" borderId="20" xfId="0" applyFont="1" applyBorder="1" applyAlignment="1">
      <alignment horizontal="right" vertical="top"/>
    </xf>
    <xf numFmtId="0" fontId="0" fillId="34" borderId="23" xfId="0" applyFill="1" applyBorder="1" applyAlignment="1">
      <alignment/>
    </xf>
    <xf numFmtId="0" fontId="0" fillId="34" borderId="26" xfId="0" applyFill="1" applyBorder="1" applyAlignment="1">
      <alignment/>
    </xf>
    <xf numFmtId="0" fontId="0" fillId="35" borderId="23" xfId="0" applyFill="1" applyBorder="1" applyAlignment="1">
      <alignment/>
    </xf>
    <xf numFmtId="0" fontId="2" fillId="35" borderId="66" xfId="0" applyFont="1" applyFill="1" applyBorder="1" applyAlignment="1">
      <alignment horizontal="center"/>
    </xf>
    <xf numFmtId="0" fontId="2" fillId="34" borderId="66" xfId="0" applyFont="1" applyFill="1" applyBorder="1" applyAlignment="1">
      <alignment horizontal="center"/>
    </xf>
    <xf numFmtId="0" fontId="2" fillId="34" borderId="20" xfId="0" applyFont="1" applyFill="1" applyBorder="1" applyAlignment="1">
      <alignment horizontal="right" vertical="top"/>
    </xf>
    <xf numFmtId="0" fontId="3" fillId="0" borderId="68" xfId="0" applyFont="1" applyBorder="1" applyAlignment="1">
      <alignment horizontal="left" vertical="center"/>
    </xf>
    <xf numFmtId="0" fontId="3" fillId="0" borderId="68"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left" vertical="top"/>
    </xf>
    <xf numFmtId="0" fontId="3" fillId="0" borderId="53" xfId="0" applyFont="1" applyBorder="1" applyAlignment="1">
      <alignment horizontal="left" vertical="top" wrapText="1"/>
    </xf>
    <xf numFmtId="0" fontId="3" fillId="0" borderId="40" xfId="0" applyFont="1" applyFill="1" applyBorder="1" applyAlignment="1">
      <alignment horizontal="right" vertical="top"/>
    </xf>
    <xf numFmtId="0" fontId="0" fillId="30" borderId="43" xfId="0" applyFill="1" applyBorder="1" applyAlignment="1">
      <alignment/>
    </xf>
    <xf numFmtId="0" fontId="0" fillId="30" borderId="19" xfId="0" applyFill="1" applyBorder="1" applyAlignment="1">
      <alignment/>
    </xf>
    <xf numFmtId="0" fontId="0" fillId="37" borderId="19" xfId="0" applyFill="1" applyBorder="1" applyAlignment="1">
      <alignment/>
    </xf>
    <xf numFmtId="0" fontId="0" fillId="37" borderId="43" xfId="0" applyFill="1" applyBorder="1" applyAlignment="1">
      <alignment/>
    </xf>
    <xf numFmtId="0" fontId="0" fillId="38" borderId="19" xfId="0" applyFill="1" applyBorder="1" applyAlignment="1">
      <alignment/>
    </xf>
    <xf numFmtId="0" fontId="0" fillId="38" borderId="47" xfId="0" applyFill="1" applyBorder="1" applyAlignment="1">
      <alignment/>
    </xf>
    <xf numFmtId="0" fontId="0" fillId="37" borderId="47" xfId="0" applyFill="1" applyBorder="1" applyAlignment="1">
      <alignment/>
    </xf>
    <xf numFmtId="0" fontId="0" fillId="37" borderId="23" xfId="0" applyFill="1" applyBorder="1" applyAlignment="1">
      <alignment/>
    </xf>
    <xf numFmtId="0" fontId="2" fillId="37" borderId="66" xfId="0" applyFont="1" applyFill="1" applyBorder="1" applyAlignment="1">
      <alignment horizontal="center"/>
    </xf>
    <xf numFmtId="0" fontId="2" fillId="37" borderId="19" xfId="0" applyFont="1" applyFill="1" applyBorder="1" applyAlignment="1">
      <alignment horizontal="right" vertical="top"/>
    </xf>
    <xf numFmtId="0" fontId="0" fillId="30" borderId="67" xfId="0" applyFill="1" applyBorder="1" applyAlignment="1">
      <alignment/>
    </xf>
    <xf numFmtId="0" fontId="0" fillId="30" borderId="32" xfId="0" applyFill="1" applyBorder="1" applyAlignment="1">
      <alignment/>
    </xf>
    <xf numFmtId="0" fontId="0" fillId="30" borderId="62" xfId="0" applyFill="1" applyBorder="1" applyAlignment="1">
      <alignment/>
    </xf>
    <xf numFmtId="0" fontId="0" fillId="30" borderId="64" xfId="0" applyFill="1" applyBorder="1" applyAlignment="1">
      <alignment/>
    </xf>
    <xf numFmtId="0" fontId="3" fillId="0" borderId="28" xfId="0" applyFont="1" applyBorder="1" applyAlignment="1">
      <alignment/>
    </xf>
    <xf numFmtId="0" fontId="3" fillId="0" borderId="19" xfId="0" applyFont="1" applyBorder="1" applyAlignment="1">
      <alignment/>
    </xf>
    <xf numFmtId="0" fontId="0" fillId="30" borderId="47" xfId="0" applyFill="1" applyBorder="1" applyAlignment="1">
      <alignment/>
    </xf>
    <xf numFmtId="0" fontId="0" fillId="30" borderId="23" xfId="0" applyFill="1" applyBorder="1" applyAlignment="1">
      <alignment/>
    </xf>
    <xf numFmtId="0" fontId="2" fillId="30" borderId="66" xfId="0" applyFont="1" applyFill="1" applyBorder="1" applyAlignment="1">
      <alignment horizontal="center"/>
    </xf>
    <xf numFmtId="0" fontId="2" fillId="30" borderId="19" xfId="0" applyFont="1" applyFill="1" applyBorder="1" applyAlignment="1">
      <alignment horizontal="right" vertical="top"/>
    </xf>
    <xf numFmtId="0" fontId="0" fillId="38" borderId="43" xfId="0" applyFill="1" applyBorder="1" applyAlignment="1">
      <alignment/>
    </xf>
    <xf numFmtId="0" fontId="0" fillId="38" borderId="23" xfId="0" applyFill="1" applyBorder="1" applyAlignment="1">
      <alignment/>
    </xf>
    <xf numFmtId="0" fontId="2" fillId="38" borderId="66" xfId="0" applyFont="1" applyFill="1" applyBorder="1" applyAlignment="1">
      <alignment horizontal="center"/>
    </xf>
    <xf numFmtId="0" fontId="2" fillId="38" borderId="19" xfId="0" applyFont="1" applyFill="1" applyBorder="1" applyAlignment="1">
      <alignment horizontal="right" vertical="top"/>
    </xf>
    <xf numFmtId="0" fontId="2" fillId="30" borderId="10" xfId="0" applyFont="1" applyFill="1" applyBorder="1" applyAlignment="1">
      <alignment/>
    </xf>
    <xf numFmtId="0" fontId="0" fillId="19" borderId="64" xfId="0" applyFill="1" applyBorder="1" applyAlignment="1">
      <alignment/>
    </xf>
    <xf numFmtId="0" fontId="0" fillId="37" borderId="20" xfId="0" applyFill="1" applyBorder="1" applyAlignment="1">
      <alignment/>
    </xf>
    <xf numFmtId="0" fontId="0" fillId="0" borderId="0" xfId="0" applyFont="1" applyAlignment="1">
      <alignment/>
    </xf>
    <xf numFmtId="2" fontId="2" fillId="0" borderId="53" xfId="0" applyNumberFormat="1" applyFont="1" applyBorder="1" applyAlignment="1">
      <alignment/>
    </xf>
    <xf numFmtId="2" fontId="2" fillId="0" borderId="16" xfId="0" applyNumberFormat="1" applyFont="1" applyBorder="1" applyAlignment="1">
      <alignment/>
    </xf>
    <xf numFmtId="2" fontId="2" fillId="0" borderId="17" xfId="0" applyNumberFormat="1" applyFont="1" applyBorder="1" applyAlignment="1">
      <alignment/>
    </xf>
    <xf numFmtId="0" fontId="3" fillId="0" borderId="0" xfId="0" applyFont="1" applyAlignment="1">
      <alignment horizontal="center"/>
    </xf>
    <xf numFmtId="49" fontId="2" fillId="0" borderId="0" xfId="0" applyNumberFormat="1" applyFont="1" applyAlignment="1">
      <alignment/>
    </xf>
    <xf numFmtId="49" fontId="2" fillId="0" borderId="44" xfId="0" applyNumberFormat="1" applyFont="1" applyBorder="1" applyAlignment="1">
      <alignment/>
    </xf>
    <xf numFmtId="49" fontId="2" fillId="0" borderId="69" xfId="0" applyNumberFormat="1" applyFont="1" applyBorder="1" applyAlignment="1">
      <alignment/>
    </xf>
    <xf numFmtId="49" fontId="2" fillId="0" borderId="0" xfId="0" applyNumberFormat="1" applyFont="1" applyBorder="1" applyAlignment="1">
      <alignment/>
    </xf>
    <xf numFmtId="0" fontId="3" fillId="0" borderId="14" xfId="0" applyFont="1" applyBorder="1" applyAlignment="1">
      <alignment horizontal="right" vertical="top"/>
    </xf>
    <xf numFmtId="0" fontId="3" fillId="0" borderId="0" xfId="0" applyFont="1" applyBorder="1" applyAlignment="1">
      <alignment horizontal="right" vertical="top"/>
    </xf>
    <xf numFmtId="0" fontId="0" fillId="0" borderId="0" xfId="0" applyBorder="1" applyAlignment="1">
      <alignment/>
    </xf>
    <xf numFmtId="0" fontId="3" fillId="0" borderId="54" xfId="0" applyFont="1" applyBorder="1" applyAlignment="1">
      <alignment vertical="top"/>
    </xf>
    <xf numFmtId="0" fontId="3" fillId="0" borderId="55" xfId="0" applyFont="1" applyBorder="1" applyAlignment="1">
      <alignment vertical="top"/>
    </xf>
    <xf numFmtId="0" fontId="3" fillId="0" borderId="39" xfId="0" applyFont="1" applyBorder="1" applyAlignment="1">
      <alignment vertical="top"/>
    </xf>
    <xf numFmtId="0" fontId="3" fillId="0" borderId="23" xfId="0" applyFont="1" applyFill="1" applyBorder="1" applyAlignment="1">
      <alignment vertical="top"/>
    </xf>
    <xf numFmtId="0" fontId="3" fillId="0" borderId="16" xfId="0" applyFont="1" applyFill="1" applyBorder="1" applyAlignment="1">
      <alignment horizontal="right" vertical="top"/>
    </xf>
    <xf numFmtId="0" fontId="3" fillId="0" borderId="28" xfId="0" applyFont="1" applyFill="1" applyBorder="1" applyAlignment="1">
      <alignment horizontal="right" vertical="top"/>
    </xf>
    <xf numFmtId="0" fontId="3" fillId="0" borderId="21" xfId="0" applyFont="1" applyFill="1" applyBorder="1" applyAlignment="1">
      <alignment horizontal="right" vertical="top"/>
    </xf>
    <xf numFmtId="0" fontId="3" fillId="0" borderId="70" xfId="0" applyFont="1" applyFill="1" applyBorder="1" applyAlignment="1">
      <alignment horizontal="right" vertical="top"/>
    </xf>
    <xf numFmtId="0" fontId="3" fillId="0" borderId="23" xfId="0" applyFont="1" applyFill="1" applyBorder="1" applyAlignment="1">
      <alignment horizontal="right" vertical="top"/>
    </xf>
    <xf numFmtId="0" fontId="0" fillId="37" borderId="71" xfId="0" applyFill="1" applyBorder="1" applyAlignment="1">
      <alignment/>
    </xf>
    <xf numFmtId="0" fontId="0" fillId="37" borderId="45" xfId="0" applyFill="1" applyBorder="1" applyAlignment="1">
      <alignment/>
    </xf>
    <xf numFmtId="0" fontId="0" fillId="37" borderId="46" xfId="0" applyFill="1" applyBorder="1" applyAlignment="1">
      <alignment/>
    </xf>
    <xf numFmtId="0" fontId="0" fillId="37" borderId="58" xfId="0" applyFill="1" applyBorder="1" applyAlignment="1">
      <alignment/>
    </xf>
    <xf numFmtId="0" fontId="2" fillId="37" borderId="10" xfId="0" applyFont="1" applyFill="1" applyBorder="1" applyAlignment="1">
      <alignment horizontal="center"/>
    </xf>
    <xf numFmtId="0" fontId="2" fillId="37" borderId="45" xfId="0" applyFont="1" applyFill="1" applyBorder="1" applyAlignment="1">
      <alignment horizontal="right" vertical="top"/>
    </xf>
    <xf numFmtId="0" fontId="0" fillId="0" borderId="0" xfId="0" applyFont="1" applyAlignment="1">
      <alignment/>
    </xf>
    <xf numFmtId="0" fontId="3" fillId="0" borderId="57" xfId="0" applyFont="1" applyBorder="1" applyAlignment="1">
      <alignment horizontal="left" vertical="top"/>
    </xf>
    <xf numFmtId="164" fontId="3" fillId="0" borderId="65"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0" fontId="3" fillId="0" borderId="13" xfId="0" applyFont="1" applyBorder="1" applyAlignment="1">
      <alignment horizontal="right" vertical="top"/>
    </xf>
    <xf numFmtId="0" fontId="3" fillId="0" borderId="59" xfId="0" applyFont="1" applyBorder="1" applyAlignment="1">
      <alignment horizontal="right" vertical="top"/>
    </xf>
    <xf numFmtId="0" fontId="3" fillId="0" borderId="72" xfId="0" applyFont="1" applyFill="1" applyBorder="1" applyAlignment="1">
      <alignment horizontal="right" vertical="top"/>
    </xf>
    <xf numFmtId="0" fontId="2" fillId="0" borderId="69" xfId="0" applyFont="1" applyBorder="1" applyAlignment="1">
      <alignment horizontal="center" vertical="center" textRotation="90" wrapText="1"/>
    </xf>
    <xf numFmtId="0" fontId="3" fillId="0" borderId="68" xfId="0" applyFont="1" applyBorder="1" applyAlignment="1">
      <alignment horizontal="right" vertical="top"/>
    </xf>
    <xf numFmtId="0" fontId="3" fillId="0" borderId="29" xfId="0" applyFont="1" applyBorder="1" applyAlignment="1">
      <alignment horizontal="right" vertical="top"/>
    </xf>
    <xf numFmtId="0" fontId="3" fillId="0" borderId="29" xfId="0" applyFont="1" applyFill="1" applyBorder="1" applyAlignment="1">
      <alignment horizontal="right" vertical="top"/>
    </xf>
    <xf numFmtId="0" fontId="3" fillId="0" borderId="29" xfId="0" applyFont="1" applyFill="1" applyBorder="1" applyAlignment="1">
      <alignment horizontal="left" vertical="top"/>
    </xf>
    <xf numFmtId="0" fontId="3" fillId="0" borderId="58" xfId="0" applyFont="1" applyFill="1" applyBorder="1" applyAlignment="1">
      <alignment horizontal="left" vertical="top"/>
    </xf>
    <xf numFmtId="0" fontId="2" fillId="0" borderId="29" xfId="0" applyFont="1" applyBorder="1" applyAlignment="1">
      <alignment horizontal="center" vertical="center" textRotation="90" wrapText="1"/>
    </xf>
    <xf numFmtId="0" fontId="0" fillId="0" borderId="0" xfId="0" applyAlignment="1">
      <alignment horizontal="center"/>
    </xf>
    <xf numFmtId="0" fontId="2" fillId="0" borderId="0" xfId="0" applyFont="1" applyBorder="1" applyAlignment="1">
      <alignment horizontal="right" vertical="center" wrapText="1"/>
    </xf>
    <xf numFmtId="0" fontId="3" fillId="0" borderId="41" xfId="0" applyFont="1" applyFill="1" applyBorder="1" applyAlignment="1">
      <alignment horizontal="right" vertical="top"/>
    </xf>
    <xf numFmtId="0" fontId="2" fillId="0" borderId="10" xfId="0" applyFont="1" applyBorder="1" applyAlignment="1">
      <alignment horizontal="right" vertical="center"/>
    </xf>
    <xf numFmtId="0" fontId="2" fillId="0" borderId="0" xfId="0" applyFont="1" applyBorder="1" applyAlignment="1">
      <alignment horizontal="center" textRotation="90" wrapText="1"/>
    </xf>
    <xf numFmtId="164" fontId="3" fillId="0" borderId="0" xfId="0" applyNumberFormat="1" applyFont="1" applyFill="1" applyBorder="1" applyAlignment="1">
      <alignment horizontal="right" vertical="top"/>
    </xf>
    <xf numFmtId="0" fontId="3" fillId="0" borderId="0" xfId="0" applyFont="1" applyAlignment="1">
      <alignment horizontal="left" vertical="center"/>
    </xf>
    <xf numFmtId="0" fontId="3" fillId="0" borderId="0" xfId="0" applyFont="1" applyAlignment="1">
      <alignment vertical="center"/>
    </xf>
    <xf numFmtId="0" fontId="3" fillId="0" borderId="42" xfId="0" applyFont="1" applyFill="1" applyBorder="1" applyAlignment="1">
      <alignment horizontal="right" vertical="top"/>
    </xf>
    <xf numFmtId="0" fontId="2" fillId="0" borderId="61" xfId="0" applyFont="1" applyBorder="1" applyAlignment="1">
      <alignment horizontal="right" vertical="center"/>
    </xf>
    <xf numFmtId="1" fontId="2" fillId="0" borderId="10" xfId="0" applyNumberFormat="1" applyFont="1" applyBorder="1" applyAlignment="1">
      <alignment horizontal="right" vertical="center"/>
    </xf>
    <xf numFmtId="2" fontId="2" fillId="0" borderId="69" xfId="0" applyNumberFormat="1" applyFont="1" applyFill="1" applyBorder="1" applyAlignment="1">
      <alignment horizontal="right" vertical="top"/>
    </xf>
    <xf numFmtId="1" fontId="2" fillId="0" borderId="61" xfId="0" applyNumberFormat="1" applyFont="1" applyBorder="1" applyAlignment="1">
      <alignment horizontal="right" vertical="center"/>
    </xf>
    <xf numFmtId="2" fontId="2" fillId="0" borderId="29" xfId="0" applyNumberFormat="1" applyFont="1" applyFill="1" applyBorder="1" applyAlignment="1">
      <alignment horizontal="right" vertical="top"/>
    </xf>
    <xf numFmtId="0" fontId="0" fillId="0" borderId="0" xfId="0" applyBorder="1" applyAlignment="1">
      <alignment horizontal="right" vertical="top"/>
    </xf>
    <xf numFmtId="0" fontId="0" fillId="0" borderId="44" xfId="0" applyBorder="1" applyAlignment="1">
      <alignment horizontal="right" vertical="top"/>
    </xf>
    <xf numFmtId="0" fontId="3" fillId="0" borderId="44" xfId="0" applyFont="1" applyBorder="1" applyAlignment="1">
      <alignment horizontal="center"/>
    </xf>
    <xf numFmtId="0" fontId="2" fillId="37" borderId="65" xfId="0" applyFont="1" applyFill="1" applyBorder="1" applyAlignment="1">
      <alignment horizontal="center"/>
    </xf>
    <xf numFmtId="0" fontId="2" fillId="37" borderId="21" xfId="0" applyFont="1" applyFill="1" applyBorder="1" applyAlignment="1">
      <alignment horizontal="center"/>
    </xf>
    <xf numFmtId="0" fontId="2" fillId="36" borderId="21" xfId="0" applyFont="1" applyFill="1" applyBorder="1" applyAlignment="1">
      <alignment horizontal="center"/>
    </xf>
    <xf numFmtId="0" fontId="2" fillId="35" borderId="21" xfId="0" applyFont="1" applyFill="1" applyBorder="1" applyAlignment="1">
      <alignment horizontal="center"/>
    </xf>
    <xf numFmtId="0" fontId="2" fillId="38" borderId="21" xfId="0" applyFont="1" applyFill="1" applyBorder="1" applyAlignment="1">
      <alignment horizontal="center"/>
    </xf>
    <xf numFmtId="0" fontId="2" fillId="30" borderId="21" xfId="0" applyFont="1" applyFill="1" applyBorder="1" applyAlignment="1">
      <alignment horizontal="center"/>
    </xf>
    <xf numFmtId="0" fontId="2" fillId="34" borderId="22" xfId="0" applyFont="1" applyFill="1" applyBorder="1" applyAlignment="1">
      <alignment horizontal="center"/>
    </xf>
    <xf numFmtId="0" fontId="2" fillId="37" borderId="53" xfId="0" applyFont="1" applyFill="1" applyBorder="1" applyAlignment="1">
      <alignment horizontal="right" vertical="top"/>
    </xf>
    <xf numFmtId="0" fontId="2" fillId="36" borderId="33" xfId="0" applyFont="1" applyFill="1" applyBorder="1" applyAlignment="1">
      <alignment horizontal="right" vertical="top"/>
    </xf>
    <xf numFmtId="0" fontId="2" fillId="35" borderId="16" xfId="0" applyFont="1" applyFill="1" applyBorder="1" applyAlignment="1">
      <alignment horizontal="right" vertical="top"/>
    </xf>
    <xf numFmtId="0" fontId="2" fillId="36" borderId="16" xfId="0" applyFont="1" applyFill="1" applyBorder="1" applyAlignment="1">
      <alignment horizontal="right" vertical="top"/>
    </xf>
    <xf numFmtId="0" fontId="2" fillId="37" borderId="16" xfId="0" applyFont="1" applyFill="1" applyBorder="1" applyAlignment="1">
      <alignment horizontal="right" vertical="top"/>
    </xf>
    <xf numFmtId="0" fontId="2" fillId="38" borderId="16" xfId="0" applyFont="1" applyFill="1" applyBorder="1" applyAlignment="1">
      <alignment horizontal="right" vertical="top"/>
    </xf>
    <xf numFmtId="0" fontId="2" fillId="30" borderId="16" xfId="0" applyFont="1" applyFill="1" applyBorder="1" applyAlignment="1">
      <alignment horizontal="right" vertical="top"/>
    </xf>
    <xf numFmtId="0" fontId="2" fillId="34" borderId="17" xfId="0" applyFont="1" applyFill="1" applyBorder="1" applyAlignment="1">
      <alignment horizontal="right" vertical="top"/>
    </xf>
    <xf numFmtId="0" fontId="2" fillId="37" borderId="25" xfId="0" applyFont="1" applyFill="1" applyBorder="1" applyAlignment="1">
      <alignment horizontal="center" vertical="center"/>
    </xf>
    <xf numFmtId="0" fontId="2" fillId="37" borderId="36" xfId="0" applyFont="1" applyFill="1" applyBorder="1" applyAlignment="1">
      <alignment horizontal="center" vertical="center"/>
    </xf>
    <xf numFmtId="0" fontId="2" fillId="36" borderId="36" xfId="0" applyFont="1" applyFill="1" applyBorder="1" applyAlignment="1">
      <alignment horizontal="center" vertical="center"/>
    </xf>
    <xf numFmtId="0" fontId="2" fillId="35" borderId="36" xfId="0" applyFont="1" applyFill="1" applyBorder="1" applyAlignment="1">
      <alignment horizontal="center" vertical="center"/>
    </xf>
    <xf numFmtId="0" fontId="2" fillId="38" borderId="36" xfId="0" applyFont="1" applyFill="1" applyBorder="1" applyAlignment="1">
      <alignment horizontal="center" vertical="center"/>
    </xf>
    <xf numFmtId="0" fontId="2" fillId="30" borderId="36" xfId="0" applyFont="1" applyFill="1" applyBorder="1" applyAlignment="1">
      <alignment horizontal="center" vertical="center"/>
    </xf>
    <xf numFmtId="0" fontId="2" fillId="36" borderId="25" xfId="0" applyFont="1" applyFill="1" applyBorder="1" applyAlignment="1">
      <alignment horizontal="center" vertical="center"/>
    </xf>
    <xf numFmtId="164" fontId="3" fillId="0" borderId="60" xfId="0" applyNumberFormat="1" applyFont="1" applyFill="1" applyBorder="1" applyAlignment="1">
      <alignment horizontal="right" vertical="top"/>
    </xf>
    <xf numFmtId="1" fontId="3" fillId="0" borderId="60" xfId="0" applyNumberFormat="1" applyFont="1" applyFill="1" applyBorder="1" applyAlignment="1">
      <alignment horizontal="right" vertical="top"/>
    </xf>
    <xf numFmtId="0" fontId="2" fillId="30" borderId="33" xfId="0" applyFont="1" applyFill="1" applyBorder="1" applyAlignment="1">
      <alignment horizontal="right" vertical="top"/>
    </xf>
    <xf numFmtId="0" fontId="2" fillId="30" borderId="32" xfId="0" applyFont="1" applyFill="1" applyBorder="1" applyAlignment="1">
      <alignment horizontal="right" vertical="top"/>
    </xf>
    <xf numFmtId="0" fontId="2" fillId="30" borderId="25" xfId="0" applyFont="1" applyFill="1" applyBorder="1" applyAlignment="1">
      <alignment horizontal="center" vertical="center"/>
    </xf>
    <xf numFmtId="0" fontId="2" fillId="38" borderId="10" xfId="0" applyFont="1" applyFill="1" applyBorder="1" applyAlignment="1">
      <alignment horizontal="center" vertical="center"/>
    </xf>
    <xf numFmtId="0" fontId="2" fillId="30" borderId="10" xfId="0" applyFont="1" applyFill="1" applyBorder="1" applyAlignment="1">
      <alignment horizontal="center" vertical="center"/>
    </xf>
    <xf numFmtId="0" fontId="3" fillId="0" borderId="60" xfId="0" applyFont="1" applyBorder="1" applyAlignment="1">
      <alignment vertical="top"/>
    </xf>
    <xf numFmtId="164" fontId="2" fillId="0" borderId="72" xfId="0" applyNumberFormat="1" applyFont="1" applyFill="1" applyBorder="1" applyAlignment="1">
      <alignment horizontal="right" vertical="top"/>
    </xf>
    <xf numFmtId="0" fontId="2" fillId="0" borderId="73" xfId="0" applyFont="1" applyFill="1" applyBorder="1" applyAlignment="1">
      <alignment vertical="center"/>
    </xf>
    <xf numFmtId="0" fontId="3" fillId="0" borderId="56" xfId="0" applyFont="1" applyBorder="1" applyAlignment="1">
      <alignment horizontal="right" vertical="top"/>
    </xf>
    <xf numFmtId="0" fontId="0" fillId="0" borderId="14" xfId="0" applyBorder="1" applyAlignment="1">
      <alignment/>
    </xf>
    <xf numFmtId="0" fontId="3" fillId="0" borderId="28" xfId="0" applyFont="1" applyFill="1" applyBorder="1" applyAlignment="1">
      <alignment/>
    </xf>
    <xf numFmtId="0" fontId="3" fillId="0" borderId="55" xfId="0" applyFont="1" applyBorder="1" applyAlignment="1">
      <alignment horizontal="right" vertical="top"/>
    </xf>
    <xf numFmtId="0" fontId="3" fillId="0" borderId="52" xfId="0" applyFont="1" applyFill="1" applyBorder="1" applyAlignment="1">
      <alignment vertical="top"/>
    </xf>
    <xf numFmtId="0" fontId="3" fillId="0" borderId="58" xfId="0" applyFont="1" applyFill="1" applyBorder="1" applyAlignment="1">
      <alignment vertical="top"/>
    </xf>
    <xf numFmtId="0" fontId="2" fillId="0" borderId="39" xfId="0" applyFont="1" applyBorder="1" applyAlignment="1">
      <alignment horizontal="right" vertical="top"/>
    </xf>
    <xf numFmtId="164" fontId="2" fillId="0" borderId="21" xfId="0" applyNumberFormat="1" applyFont="1" applyBorder="1" applyAlignment="1">
      <alignment horizontal="right" vertical="center"/>
    </xf>
    <xf numFmtId="0" fontId="2" fillId="0" borderId="22" xfId="0" applyFont="1" applyBorder="1" applyAlignment="1">
      <alignment horizontal="right" vertical="center"/>
    </xf>
    <xf numFmtId="1" fontId="3" fillId="0" borderId="22" xfId="0" applyNumberFormat="1" applyFont="1" applyFill="1" applyBorder="1" applyAlignment="1">
      <alignment horizontal="right" vertical="top"/>
    </xf>
    <xf numFmtId="164" fontId="2" fillId="0" borderId="65" xfId="0" applyNumberFormat="1" applyFont="1" applyBorder="1" applyAlignment="1">
      <alignment horizontal="right" vertical="center"/>
    </xf>
    <xf numFmtId="164" fontId="2" fillId="0" borderId="56" xfId="0" applyNumberFormat="1" applyFont="1" applyBorder="1" applyAlignment="1">
      <alignment horizontal="right" vertical="center"/>
    </xf>
    <xf numFmtId="164" fontId="2" fillId="0" borderId="70" xfId="0" applyNumberFormat="1" applyFont="1" applyBorder="1" applyAlignment="1">
      <alignment horizontal="right" vertical="center"/>
    </xf>
    <xf numFmtId="0" fontId="2" fillId="0" borderId="60" xfId="0" applyFont="1" applyBorder="1" applyAlignment="1">
      <alignment horizontal="right" vertical="center"/>
    </xf>
    <xf numFmtId="0" fontId="2" fillId="0" borderId="54" xfId="0" applyFont="1" applyFill="1" applyBorder="1" applyAlignment="1">
      <alignment horizontal="center" vertical="center" wrapText="1"/>
    </xf>
    <xf numFmtId="0" fontId="2" fillId="0" borderId="74" xfId="0" applyFont="1" applyBorder="1" applyAlignment="1">
      <alignment horizontal="right" vertical="center"/>
    </xf>
    <xf numFmtId="0" fontId="2" fillId="0" borderId="55" xfId="0" applyFont="1" applyFill="1" applyBorder="1" applyAlignment="1">
      <alignment horizontal="center" vertical="center" wrapText="1"/>
    </xf>
    <xf numFmtId="0" fontId="2" fillId="0" borderId="75" xfId="0" applyFont="1" applyBorder="1" applyAlignment="1">
      <alignment horizontal="right" vertical="center"/>
    </xf>
    <xf numFmtId="1" fontId="2" fillId="0" borderId="22" xfId="0" applyNumberFormat="1" applyFont="1" applyBorder="1" applyAlignment="1">
      <alignment horizontal="right" vertical="center"/>
    </xf>
    <xf numFmtId="0" fontId="2" fillId="0" borderId="16" xfId="0" applyFont="1" applyBorder="1" applyAlignment="1">
      <alignment horizontal="right"/>
    </xf>
    <xf numFmtId="0" fontId="0" fillId="0" borderId="19" xfId="58" applyFont="1" applyFill="1" applyBorder="1" applyAlignment="1">
      <alignment horizontal="right" vertical="top"/>
      <protection/>
    </xf>
    <xf numFmtId="0" fontId="0" fillId="0" borderId="19" xfId="0" applyFont="1" applyFill="1" applyBorder="1" applyAlignment="1">
      <alignment vertical="top"/>
    </xf>
    <xf numFmtId="0" fontId="0" fillId="0" borderId="28" xfId="0" applyFont="1" applyFill="1" applyBorder="1" applyAlignment="1">
      <alignment vertical="top"/>
    </xf>
    <xf numFmtId="0" fontId="3" fillId="0" borderId="69" xfId="0" applyFont="1" applyBorder="1" applyAlignment="1">
      <alignment horizontal="right" vertical="top"/>
    </xf>
    <xf numFmtId="0" fontId="2" fillId="0" borderId="76" xfId="0" applyFont="1" applyBorder="1" applyAlignment="1">
      <alignment horizontal="right" vertical="top"/>
    </xf>
    <xf numFmtId="164" fontId="3" fillId="0" borderId="19" xfId="0" applyNumberFormat="1" applyFont="1" applyBorder="1" applyAlignment="1">
      <alignment horizontal="right" vertical="top"/>
    </xf>
    <xf numFmtId="0" fontId="2" fillId="38" borderId="32" xfId="0" applyFont="1" applyFill="1" applyBorder="1" applyAlignment="1">
      <alignment horizontal="right" vertical="top"/>
    </xf>
    <xf numFmtId="0" fontId="2" fillId="38" borderId="33" xfId="0" applyFont="1" applyFill="1" applyBorder="1" applyAlignment="1">
      <alignment horizontal="right" vertical="top"/>
    </xf>
    <xf numFmtId="0" fontId="0" fillId="38" borderId="32" xfId="0" applyFill="1" applyBorder="1" applyAlignment="1">
      <alignment/>
    </xf>
    <xf numFmtId="0" fontId="0" fillId="38" borderId="62" xfId="0" applyFill="1" applyBorder="1" applyAlignment="1">
      <alignment/>
    </xf>
    <xf numFmtId="0" fontId="0" fillId="38" borderId="64" xfId="0" applyFill="1" applyBorder="1" applyAlignment="1">
      <alignment/>
    </xf>
    <xf numFmtId="0" fontId="0" fillId="38" borderId="67" xfId="0" applyFill="1" applyBorder="1" applyAlignment="1">
      <alignment/>
    </xf>
    <xf numFmtId="0" fontId="2" fillId="37" borderId="77" xfId="0" applyFont="1" applyFill="1" applyBorder="1" applyAlignment="1">
      <alignment horizontal="right" vertical="top"/>
    </xf>
    <xf numFmtId="0" fontId="2" fillId="37" borderId="30" xfId="0" applyFont="1" applyFill="1" applyBorder="1" applyAlignment="1">
      <alignment horizontal="right" vertical="top"/>
    </xf>
    <xf numFmtId="0" fontId="0" fillId="37" borderId="30" xfId="0" applyFill="1" applyBorder="1" applyAlignment="1">
      <alignment/>
    </xf>
    <xf numFmtId="0" fontId="0" fillId="37" borderId="63" xfId="0" applyFill="1" applyBorder="1" applyAlignment="1">
      <alignment/>
    </xf>
    <xf numFmtId="0" fontId="0" fillId="37" borderId="78" xfId="0" applyFill="1" applyBorder="1" applyAlignment="1">
      <alignment/>
    </xf>
    <xf numFmtId="0" fontId="0" fillId="37" borderId="79" xfId="0" applyFill="1" applyBorder="1" applyAlignment="1">
      <alignment/>
    </xf>
    <xf numFmtId="0" fontId="0" fillId="0" borderId="19" xfId="58" applyFont="1" applyFill="1" applyBorder="1" applyAlignment="1">
      <alignment vertical="top"/>
      <protection/>
    </xf>
    <xf numFmtId="0" fontId="0" fillId="0" borderId="28" xfId="58" applyFont="1" applyFill="1" applyBorder="1" applyAlignment="1">
      <alignment vertical="top"/>
      <protection/>
    </xf>
    <xf numFmtId="0" fontId="0" fillId="0" borderId="0" xfId="58" applyFont="1" applyFill="1" applyBorder="1" applyAlignment="1">
      <alignment horizontal="right" vertical="top"/>
      <protection/>
    </xf>
    <xf numFmtId="0" fontId="0" fillId="0" borderId="29" xfId="58" applyFont="1" applyFill="1" applyBorder="1" applyAlignment="1">
      <alignment vertical="top"/>
      <protection/>
    </xf>
    <xf numFmtId="0" fontId="2" fillId="0" borderId="19" xfId="58" applyFont="1" applyFill="1" applyBorder="1" applyAlignment="1">
      <alignment vertical="center"/>
      <protection/>
    </xf>
    <xf numFmtId="0" fontId="2" fillId="0" borderId="73" xfId="58" applyFont="1" applyFill="1" applyBorder="1" applyAlignment="1">
      <alignment vertical="center"/>
      <protection/>
    </xf>
    <xf numFmtId="0" fontId="2" fillId="0" borderId="70" xfId="58" applyFont="1" applyFill="1" applyBorder="1" applyAlignment="1">
      <alignment vertical="center"/>
      <protection/>
    </xf>
    <xf numFmtId="2" fontId="2" fillId="0" borderId="0" xfId="0" applyNumberFormat="1" applyFont="1" applyFill="1" applyBorder="1" applyAlignment="1">
      <alignment horizontal="right" vertical="top"/>
    </xf>
    <xf numFmtId="0" fontId="0" fillId="0" borderId="80" xfId="58" applyFont="1" applyFill="1" applyBorder="1" applyAlignment="1">
      <alignment horizontal="right" vertical="top"/>
      <protection/>
    </xf>
    <xf numFmtId="0" fontId="0" fillId="0" borderId="42" xfId="0" applyFill="1" applyBorder="1" applyAlignment="1">
      <alignment horizontal="right" vertical="top"/>
    </xf>
    <xf numFmtId="164" fontId="3" fillId="39" borderId="21" xfId="0" applyNumberFormat="1" applyFont="1" applyFill="1" applyBorder="1" applyAlignment="1">
      <alignment horizontal="right" vertical="top"/>
    </xf>
    <xf numFmtId="0" fontId="3" fillId="39" borderId="21" xfId="0" applyFont="1" applyFill="1" applyBorder="1" applyAlignment="1">
      <alignment horizontal="right" vertical="top"/>
    </xf>
    <xf numFmtId="0" fontId="3" fillId="39" borderId="72" xfId="0" applyFont="1" applyFill="1" applyBorder="1" applyAlignment="1">
      <alignment horizontal="right" vertical="top"/>
    </xf>
    <xf numFmtId="0" fontId="2" fillId="34" borderId="28" xfId="0" applyFont="1" applyFill="1" applyBorder="1" applyAlignment="1">
      <alignment horizontal="right" vertical="top"/>
    </xf>
    <xf numFmtId="164" fontId="2" fillId="0" borderId="81" xfId="0" applyNumberFormat="1" applyFont="1" applyFill="1" applyBorder="1" applyAlignment="1">
      <alignment horizontal="right" vertical="top"/>
    </xf>
    <xf numFmtId="164" fontId="2" fillId="0" borderId="70" xfId="0" applyNumberFormat="1" applyFont="1" applyFill="1" applyBorder="1" applyAlignment="1">
      <alignment horizontal="right" vertical="top"/>
    </xf>
    <xf numFmtId="164" fontId="2" fillId="0" borderId="21" xfId="0" applyNumberFormat="1" applyFont="1" applyFill="1" applyBorder="1" applyAlignment="1">
      <alignment horizontal="right" vertical="center"/>
    </xf>
    <xf numFmtId="164" fontId="2" fillId="0" borderId="65" xfId="0" applyNumberFormat="1" applyFont="1" applyFill="1" applyBorder="1" applyAlignment="1">
      <alignment horizontal="right" vertical="center"/>
    </xf>
    <xf numFmtId="0" fontId="2" fillId="0" borderId="23" xfId="58" applyFont="1" applyFill="1" applyBorder="1" applyAlignment="1">
      <alignment horizontal="right" vertical="top"/>
      <protection/>
    </xf>
    <xf numFmtId="0" fontId="2" fillId="37" borderId="22" xfId="0" applyFont="1" applyFill="1" applyBorder="1" applyAlignment="1">
      <alignment horizontal="center"/>
    </xf>
    <xf numFmtId="0" fontId="3" fillId="0" borderId="23" xfId="0" applyFont="1" applyBorder="1" applyAlignment="1">
      <alignment horizontal="left" vertical="top" wrapText="1"/>
    </xf>
    <xf numFmtId="0" fontId="3" fillId="33" borderId="23" xfId="0" applyFont="1" applyFill="1" applyBorder="1" applyAlignment="1">
      <alignment horizontal="center" vertical="top"/>
    </xf>
    <xf numFmtId="0" fontId="3" fillId="33" borderId="13" xfId="0" applyFont="1" applyFill="1" applyBorder="1" applyAlignment="1">
      <alignment horizontal="right" vertical="top"/>
    </xf>
    <xf numFmtId="0" fontId="3" fillId="33" borderId="19" xfId="0" applyFont="1" applyFill="1" applyBorder="1" applyAlignment="1">
      <alignment horizontal="right" vertical="top"/>
    </xf>
    <xf numFmtId="0" fontId="3" fillId="33" borderId="13" xfId="0" applyFont="1" applyFill="1" applyBorder="1" applyAlignment="1">
      <alignment horizontal="center" vertical="top"/>
    </xf>
    <xf numFmtId="0" fontId="3" fillId="0" borderId="82" xfId="0" applyFont="1" applyBorder="1" applyAlignment="1">
      <alignment horizontal="center" vertical="center"/>
    </xf>
    <xf numFmtId="0" fontId="3" fillId="0" borderId="28" xfId="0" applyFont="1" applyBorder="1" applyAlignment="1">
      <alignment horizontal="left" vertical="top" wrapText="1"/>
    </xf>
    <xf numFmtId="0" fontId="3" fillId="0" borderId="13" xfId="0" applyFont="1" applyBorder="1" applyAlignment="1">
      <alignment vertical="top" wrapText="1"/>
    </xf>
    <xf numFmtId="2" fontId="2" fillId="0" borderId="28" xfId="0" applyNumberFormat="1" applyFont="1" applyFill="1" applyBorder="1" applyAlignment="1">
      <alignment horizontal="right"/>
    </xf>
    <xf numFmtId="2" fontId="2" fillId="0" borderId="31" xfId="0" applyNumberFormat="1" applyFont="1" applyFill="1" applyBorder="1" applyAlignment="1">
      <alignment horizontal="right"/>
    </xf>
    <xf numFmtId="0" fontId="0" fillId="0" borderId="78" xfId="0" applyFill="1" applyBorder="1" applyAlignment="1">
      <alignment/>
    </xf>
    <xf numFmtId="0" fontId="3" fillId="0" borderId="23" xfId="0" applyFont="1" applyBorder="1" applyAlignment="1">
      <alignment vertical="top" wrapText="1"/>
    </xf>
    <xf numFmtId="0" fontId="0" fillId="0" borderId="25" xfId="0" applyBorder="1" applyAlignment="1">
      <alignment horizontal="center" vertical="center"/>
    </xf>
    <xf numFmtId="0" fontId="3" fillId="0" borderId="83" xfId="0" applyFont="1" applyBorder="1" applyAlignment="1">
      <alignment horizontal="center" vertical="center"/>
    </xf>
    <xf numFmtId="0" fontId="0" fillId="0" borderId="68" xfId="0" applyBorder="1" applyAlignment="1">
      <alignment horizontal="left" vertical="top"/>
    </xf>
    <xf numFmtId="0" fontId="2" fillId="0" borderId="0" xfId="0" applyFont="1" applyAlignment="1">
      <alignment horizontal="right"/>
    </xf>
    <xf numFmtId="0" fontId="2" fillId="0" borderId="10" xfId="0" applyFont="1" applyBorder="1" applyAlignment="1">
      <alignment horizontal="center" vertical="center" textRotation="90" wrapText="1"/>
    </xf>
    <xf numFmtId="0" fontId="3" fillId="0" borderId="19" xfId="58" applyFont="1" applyFill="1" applyBorder="1" applyAlignment="1">
      <alignment vertical="top"/>
      <protection/>
    </xf>
    <xf numFmtId="0" fontId="3" fillId="0" borderId="19" xfId="58" applyFont="1" applyFill="1" applyBorder="1" applyAlignment="1">
      <alignment horizontal="right" vertical="top"/>
      <protection/>
    </xf>
    <xf numFmtId="0" fontId="3" fillId="0" borderId="16" xfId="58" applyFont="1" applyFill="1" applyBorder="1" applyAlignment="1">
      <alignment vertical="top"/>
      <protection/>
    </xf>
    <xf numFmtId="0" fontId="3" fillId="0" borderId="13" xfId="58" applyFont="1" applyFill="1" applyBorder="1" applyAlignment="1">
      <alignment horizontal="right" vertical="top"/>
      <protection/>
    </xf>
    <xf numFmtId="0" fontId="3" fillId="0" borderId="16" xfId="58" applyFont="1" applyFill="1" applyBorder="1" applyAlignment="1">
      <alignment horizontal="right" vertical="top"/>
      <protection/>
    </xf>
    <xf numFmtId="0" fontId="3" fillId="0" borderId="23" xfId="58" applyFont="1" applyFill="1" applyBorder="1" applyAlignment="1">
      <alignment horizontal="right" vertical="top"/>
      <protection/>
    </xf>
    <xf numFmtId="0" fontId="3" fillId="0" borderId="13" xfId="58" applyFont="1" applyFill="1" applyBorder="1" applyAlignment="1">
      <alignment vertical="top"/>
      <protection/>
    </xf>
    <xf numFmtId="0" fontId="3" fillId="0" borderId="28" xfId="58" applyFont="1" applyFill="1" applyBorder="1" applyAlignment="1">
      <alignment vertical="top"/>
      <protection/>
    </xf>
    <xf numFmtId="0" fontId="3" fillId="0" borderId="23" xfId="58" applyFont="1" applyFill="1" applyBorder="1" applyAlignment="1">
      <alignment vertical="top"/>
      <protection/>
    </xf>
    <xf numFmtId="0" fontId="2" fillId="0" borderId="81" xfId="0" applyFont="1" applyFill="1" applyBorder="1" applyAlignment="1">
      <alignment textRotation="90" wrapText="1"/>
    </xf>
    <xf numFmtId="0" fontId="3" fillId="0" borderId="74" xfId="0" applyFont="1" applyFill="1" applyBorder="1" applyAlignment="1">
      <alignment vertical="top"/>
    </xf>
    <xf numFmtId="0" fontId="3" fillId="0" borderId="74" xfId="58" applyFont="1" applyFill="1" applyBorder="1" applyAlignment="1">
      <alignment vertical="top"/>
      <protection/>
    </xf>
    <xf numFmtId="0" fontId="3" fillId="0" borderId="70" xfId="58" applyFont="1" applyFill="1" applyBorder="1" applyAlignment="1">
      <alignment horizontal="right" vertical="top"/>
      <protection/>
    </xf>
    <xf numFmtId="0" fontId="3" fillId="0" borderId="28" xfId="58" applyFont="1" applyFill="1" applyBorder="1" applyAlignment="1">
      <alignment horizontal="right" vertical="top"/>
      <protection/>
    </xf>
    <xf numFmtId="0" fontId="3" fillId="0" borderId="28" xfId="58" applyFont="1" applyFill="1" applyBorder="1">
      <alignment/>
      <protection/>
    </xf>
    <xf numFmtId="0" fontId="2" fillId="0" borderId="18" xfId="0" applyFont="1" applyFill="1" applyBorder="1" applyAlignment="1">
      <alignment textRotation="90" wrapText="1"/>
    </xf>
    <xf numFmtId="0" fontId="2" fillId="0" borderId="25" xfId="0" applyFont="1" applyFill="1" applyBorder="1" applyAlignment="1">
      <alignment textRotation="90" wrapText="1"/>
    </xf>
    <xf numFmtId="0" fontId="3" fillId="40" borderId="58" xfId="0" applyFont="1" applyFill="1" applyBorder="1" applyAlignment="1">
      <alignment horizontal="left" vertical="top"/>
    </xf>
    <xf numFmtId="0" fontId="3" fillId="40" borderId="81" xfId="0" applyFont="1" applyFill="1" applyBorder="1" applyAlignment="1">
      <alignment vertical="top"/>
    </xf>
    <xf numFmtId="0" fontId="3" fillId="40" borderId="20" xfId="0" applyFont="1" applyFill="1" applyBorder="1" applyAlignment="1">
      <alignment horizontal="right" vertical="top"/>
    </xf>
    <xf numFmtId="0" fontId="3" fillId="40" borderId="52" xfId="0" applyFont="1" applyFill="1" applyBorder="1" applyAlignment="1">
      <alignment/>
    </xf>
    <xf numFmtId="0" fontId="3" fillId="40" borderId="28" xfId="0" applyFont="1" applyFill="1" applyBorder="1" applyAlignment="1">
      <alignment horizontal="right" vertical="top"/>
    </xf>
    <xf numFmtId="0" fontId="3" fillId="40" borderId="31" xfId="0" applyFont="1" applyFill="1" applyBorder="1" applyAlignment="1">
      <alignment vertical="top"/>
    </xf>
    <xf numFmtId="0" fontId="3" fillId="40" borderId="52" xfId="0" applyFont="1" applyFill="1" applyBorder="1" applyAlignment="1">
      <alignment horizontal="left" vertical="top"/>
    </xf>
    <xf numFmtId="0" fontId="3" fillId="40" borderId="45" xfId="0" applyFont="1" applyFill="1" applyBorder="1" applyAlignment="1">
      <alignment horizontal="left" vertical="top"/>
    </xf>
    <xf numFmtId="0" fontId="3" fillId="40" borderId="19" xfId="0" applyFont="1" applyFill="1" applyBorder="1" applyAlignment="1">
      <alignment horizontal="right" vertical="top"/>
    </xf>
    <xf numFmtId="0" fontId="3" fillId="40" borderId="20" xfId="0" applyFont="1" applyFill="1" applyBorder="1" applyAlignment="1">
      <alignment horizontal="right" vertical="top"/>
    </xf>
    <xf numFmtId="0" fontId="3" fillId="40" borderId="16" xfId="0" applyFont="1" applyFill="1" applyBorder="1" applyAlignment="1">
      <alignment horizontal="right" vertical="top"/>
    </xf>
    <xf numFmtId="0" fontId="3" fillId="40" borderId="52" xfId="0" applyFont="1" applyFill="1" applyBorder="1" applyAlignment="1">
      <alignment vertical="top"/>
    </xf>
    <xf numFmtId="0" fontId="3" fillId="40" borderId="28" xfId="0" applyFont="1" applyFill="1" applyBorder="1" applyAlignment="1">
      <alignment vertical="top"/>
    </xf>
    <xf numFmtId="0" fontId="3" fillId="40" borderId="31" xfId="0" applyFont="1" applyFill="1" applyBorder="1" applyAlignment="1">
      <alignment horizontal="right" vertical="top"/>
    </xf>
    <xf numFmtId="0" fontId="3" fillId="40" borderId="40" xfId="0" applyFont="1" applyFill="1" applyBorder="1" applyAlignment="1">
      <alignment horizontal="right" vertical="top"/>
    </xf>
    <xf numFmtId="0" fontId="3" fillId="0" borderId="22" xfId="0" applyFont="1" applyFill="1" applyBorder="1" applyAlignment="1">
      <alignment vertical="top"/>
    </xf>
    <xf numFmtId="0" fontId="3" fillId="40" borderId="17" xfId="0" applyFont="1" applyFill="1" applyBorder="1" applyAlignment="1">
      <alignment vertical="top"/>
    </xf>
    <xf numFmtId="0" fontId="3" fillId="40" borderId="14" xfId="0" applyFont="1" applyFill="1" applyBorder="1" applyAlignment="1">
      <alignment vertical="top"/>
    </xf>
    <xf numFmtId="0" fontId="3" fillId="40" borderId="17" xfId="0" applyFont="1" applyFill="1" applyBorder="1" applyAlignment="1">
      <alignment horizontal="right" vertical="top"/>
    </xf>
    <xf numFmtId="0" fontId="3" fillId="40" borderId="14" xfId="0" applyFont="1" applyFill="1" applyBorder="1" applyAlignment="1">
      <alignment horizontal="right" vertical="top"/>
    </xf>
    <xf numFmtId="0" fontId="3" fillId="40" borderId="14" xfId="0" applyFont="1" applyFill="1" applyBorder="1" applyAlignment="1">
      <alignment horizontal="right" vertical="top"/>
    </xf>
    <xf numFmtId="0" fontId="3" fillId="40" borderId="52" xfId="0" applyFont="1" applyFill="1" applyBorder="1" applyAlignment="1">
      <alignment horizontal="left" vertical="center" wrapText="1"/>
    </xf>
    <xf numFmtId="0" fontId="3" fillId="40" borderId="28" xfId="0" applyFont="1" applyFill="1" applyBorder="1" applyAlignment="1">
      <alignment horizontal="right" vertical="center" wrapText="1"/>
    </xf>
    <xf numFmtId="0" fontId="3" fillId="40" borderId="45" xfId="0" applyFont="1" applyFill="1" applyBorder="1" applyAlignment="1">
      <alignment horizontal="left" vertical="center" wrapText="1"/>
    </xf>
    <xf numFmtId="0" fontId="3" fillId="40" borderId="19" xfId="0" applyFont="1" applyFill="1" applyBorder="1" applyAlignment="1">
      <alignment horizontal="right" vertical="center" wrapText="1"/>
    </xf>
    <xf numFmtId="0" fontId="3" fillId="40" borderId="19" xfId="0" applyFont="1" applyFill="1" applyBorder="1" applyAlignment="1">
      <alignment vertical="top"/>
    </xf>
    <xf numFmtId="0" fontId="3" fillId="40" borderId="26" xfId="0" applyFont="1" applyFill="1" applyBorder="1" applyAlignment="1">
      <alignment horizontal="right" vertical="top"/>
    </xf>
    <xf numFmtId="0" fontId="3" fillId="40" borderId="53" xfId="0" applyFont="1" applyFill="1" applyBorder="1" applyAlignment="1">
      <alignment horizontal="left" vertical="top"/>
    </xf>
    <xf numFmtId="0" fontId="3" fillId="40" borderId="16" xfId="0" applyFont="1" applyFill="1" applyBorder="1" applyAlignment="1">
      <alignment vertical="top"/>
    </xf>
    <xf numFmtId="0" fontId="3" fillId="40" borderId="57" xfId="0" applyFont="1" applyFill="1" applyBorder="1" applyAlignment="1">
      <alignment horizontal="left" vertical="top"/>
    </xf>
    <xf numFmtId="0" fontId="3" fillId="40" borderId="13" xfId="0" applyFont="1" applyFill="1" applyBorder="1" applyAlignment="1">
      <alignment vertical="top"/>
    </xf>
    <xf numFmtId="0" fontId="3" fillId="40" borderId="23" xfId="0" applyFont="1" applyFill="1" applyBorder="1" applyAlignment="1">
      <alignment horizontal="right" vertical="top"/>
    </xf>
    <xf numFmtId="0" fontId="3" fillId="0" borderId="12" xfId="0" applyFont="1" applyBorder="1" applyAlignment="1">
      <alignment horizontal="center" vertical="center" wrapText="1"/>
    </xf>
    <xf numFmtId="0" fontId="3" fillId="0" borderId="84" xfId="0" applyFont="1" applyBorder="1" applyAlignment="1">
      <alignment horizontal="left" vertical="center" wrapText="1"/>
    </xf>
    <xf numFmtId="0" fontId="2" fillId="0" borderId="42" xfId="0" applyFont="1" applyBorder="1" applyAlignment="1">
      <alignment horizontal="center" vertical="center" textRotation="90"/>
    </xf>
    <xf numFmtId="0" fontId="3" fillId="0" borderId="42" xfId="0" applyFont="1" applyBorder="1" applyAlignment="1">
      <alignment horizontal="center" vertical="center"/>
    </xf>
    <xf numFmtId="0" fontId="3" fillId="0" borderId="42" xfId="0" applyFont="1" applyBorder="1" applyAlignment="1">
      <alignment horizontal="left" vertical="center"/>
    </xf>
    <xf numFmtId="0" fontId="3" fillId="0" borderId="19" xfId="0" applyFont="1" applyBorder="1" applyAlignment="1">
      <alignment horizontal="left" vertical="center"/>
    </xf>
    <xf numFmtId="0" fontId="3" fillId="33" borderId="16" xfId="0" applyFont="1" applyFill="1" applyBorder="1" applyAlignment="1">
      <alignment horizontal="right" vertical="top"/>
    </xf>
    <xf numFmtId="0" fontId="3" fillId="0" borderId="23" xfId="0" applyFont="1" applyFill="1" applyBorder="1" applyAlignment="1">
      <alignment horizontal="left" vertical="top"/>
    </xf>
    <xf numFmtId="0" fontId="3" fillId="0" borderId="81" xfId="0" applyFont="1" applyBorder="1" applyAlignment="1">
      <alignment vertical="top"/>
    </xf>
    <xf numFmtId="0" fontId="2" fillId="0" borderId="51" xfId="0" applyFont="1" applyBorder="1" applyAlignment="1">
      <alignment horizontal="center" vertical="center" textRotation="90"/>
    </xf>
    <xf numFmtId="0" fontId="2" fillId="0" borderId="69" xfId="0" applyFont="1" applyBorder="1" applyAlignment="1">
      <alignment horizontal="center" vertical="center" textRotation="90"/>
    </xf>
    <xf numFmtId="0" fontId="2" fillId="0" borderId="76" xfId="0" applyFont="1" applyBorder="1" applyAlignment="1">
      <alignment horizontal="center" vertical="center" textRotation="90"/>
    </xf>
    <xf numFmtId="0" fontId="3" fillId="0" borderId="13" xfId="0" applyFont="1" applyBorder="1" applyAlignment="1">
      <alignment horizontal="left" vertical="center"/>
    </xf>
    <xf numFmtId="0" fontId="3" fillId="0" borderId="13" xfId="0" applyFont="1" applyBorder="1" applyAlignment="1">
      <alignment horizontal="left" vertical="top"/>
    </xf>
    <xf numFmtId="0" fontId="3" fillId="0" borderId="13" xfId="0" applyFont="1" applyBorder="1" applyAlignment="1">
      <alignment horizontal="center" vertical="top"/>
    </xf>
    <xf numFmtId="0" fontId="3" fillId="40" borderId="17" xfId="0" applyFont="1" applyFill="1" applyBorder="1" applyAlignment="1">
      <alignment horizontal="right" vertical="top"/>
    </xf>
    <xf numFmtId="0" fontId="5" fillId="0" borderId="13" xfId="0" applyFont="1" applyBorder="1" applyAlignment="1">
      <alignment vertical="top"/>
    </xf>
    <xf numFmtId="0" fontId="5" fillId="0" borderId="19" xfId="0" applyFont="1" applyBorder="1" applyAlignment="1">
      <alignment vertical="top"/>
    </xf>
    <xf numFmtId="49" fontId="5" fillId="0" borderId="19" xfId="0" applyNumberFormat="1" applyFont="1" applyBorder="1" applyAlignment="1">
      <alignment horizontal="right" vertical="top"/>
    </xf>
    <xf numFmtId="0" fontId="3" fillId="33" borderId="23" xfId="0" applyFont="1" applyFill="1" applyBorder="1" applyAlignment="1">
      <alignment horizontal="left" vertical="top"/>
    </xf>
    <xf numFmtId="0" fontId="3" fillId="0" borderId="0" xfId="0" applyFont="1" applyBorder="1" applyAlignment="1">
      <alignment horizontal="center" vertical="top"/>
    </xf>
    <xf numFmtId="0" fontId="3" fillId="0" borderId="68" xfId="0" applyFont="1" applyBorder="1" applyAlignment="1">
      <alignment horizontal="center" vertical="top"/>
    </xf>
    <xf numFmtId="0" fontId="3" fillId="0" borderId="0" xfId="0" applyFont="1" applyBorder="1" applyAlignment="1">
      <alignment horizontal="left" vertical="top" wrapText="1"/>
    </xf>
    <xf numFmtId="0" fontId="3" fillId="0" borderId="67" xfId="0" applyFont="1" applyBorder="1" applyAlignment="1">
      <alignment horizontal="left" vertical="top"/>
    </xf>
    <xf numFmtId="0" fontId="3" fillId="0" borderId="23" xfId="0" applyFont="1" applyBorder="1" applyAlignment="1">
      <alignment horizontal="right" vertical="top"/>
    </xf>
    <xf numFmtId="0" fontId="3" fillId="0" borderId="81" xfId="0" applyFont="1" applyBorder="1" applyAlignment="1">
      <alignment vertical="top" wrapText="1"/>
    </xf>
    <xf numFmtId="0" fontId="3" fillId="0" borderId="72" xfId="0" applyFont="1" applyBorder="1" applyAlignment="1">
      <alignment vertical="top" wrapText="1"/>
    </xf>
    <xf numFmtId="0" fontId="3" fillId="0" borderId="54" xfId="0" applyFont="1" applyBorder="1" applyAlignment="1">
      <alignment horizontal="left" vertical="center" wrapText="1"/>
    </xf>
    <xf numFmtId="0" fontId="3" fillId="0" borderId="70" xfId="0" applyFont="1" applyBorder="1" applyAlignment="1">
      <alignment vertical="top"/>
    </xf>
    <xf numFmtId="0" fontId="3" fillId="0" borderId="66" xfId="0" applyFont="1" applyBorder="1" applyAlignment="1">
      <alignment horizontal="left" vertical="top" wrapText="1"/>
    </xf>
    <xf numFmtId="0" fontId="3" fillId="0" borderId="28" xfId="0" applyFont="1" applyBorder="1" applyAlignment="1">
      <alignment vertical="center"/>
    </xf>
    <xf numFmtId="0" fontId="3" fillId="0" borderId="79" xfId="0" applyFont="1" applyBorder="1" applyAlignment="1">
      <alignment vertical="top"/>
    </xf>
    <xf numFmtId="0" fontId="3" fillId="0" borderId="69" xfId="0" applyFont="1" applyBorder="1" applyAlignment="1">
      <alignment horizontal="left" vertical="top" wrapText="1"/>
    </xf>
    <xf numFmtId="0" fontId="2" fillId="0" borderId="11" xfId="0" applyFont="1" applyBorder="1" applyAlignment="1">
      <alignment horizontal="center" vertical="center" textRotation="90" wrapText="1"/>
    </xf>
    <xf numFmtId="0" fontId="0" fillId="0" borderId="42" xfId="0" applyBorder="1" applyAlignment="1">
      <alignment/>
    </xf>
    <xf numFmtId="0" fontId="3" fillId="0" borderId="73" xfId="0" applyFont="1" applyFill="1" applyBorder="1" applyAlignment="1">
      <alignment horizontal="left" vertical="top"/>
    </xf>
    <xf numFmtId="0" fontId="3" fillId="0" borderId="70" xfId="0" applyFont="1" applyFill="1" applyBorder="1" applyAlignment="1">
      <alignment vertical="top"/>
    </xf>
    <xf numFmtId="0" fontId="3" fillId="33" borderId="70" xfId="0" applyFont="1" applyFill="1" applyBorder="1" applyAlignment="1">
      <alignment vertical="top"/>
    </xf>
    <xf numFmtId="0" fontId="3" fillId="33" borderId="70" xfId="0" applyFont="1" applyFill="1" applyBorder="1" applyAlignment="1">
      <alignment horizontal="left" vertical="top"/>
    </xf>
    <xf numFmtId="0" fontId="3" fillId="0" borderId="85" xfId="0" applyFont="1" applyFill="1" applyBorder="1" applyAlignment="1">
      <alignment horizontal="left" vertical="top"/>
    </xf>
    <xf numFmtId="0" fontId="3" fillId="0" borderId="72" xfId="0" applyFont="1" applyFill="1" applyBorder="1" applyAlignment="1">
      <alignment vertical="top"/>
    </xf>
    <xf numFmtId="0" fontId="3" fillId="0" borderId="72" xfId="0" applyFont="1" applyBorder="1" applyAlignment="1">
      <alignment vertical="top"/>
    </xf>
    <xf numFmtId="0" fontId="3" fillId="33" borderId="72" xfId="0" applyFont="1" applyFill="1" applyBorder="1" applyAlignment="1">
      <alignment vertical="top"/>
    </xf>
    <xf numFmtId="0" fontId="3" fillId="33" borderId="72" xfId="0" applyFont="1" applyFill="1" applyBorder="1" applyAlignment="1">
      <alignment horizontal="left" vertical="top"/>
    </xf>
    <xf numFmtId="0" fontId="3" fillId="0" borderId="32" xfId="0" applyFont="1" applyFill="1" applyBorder="1" applyAlignment="1">
      <alignment horizontal="left" vertical="top"/>
    </xf>
    <xf numFmtId="0" fontId="5" fillId="33" borderId="81" xfId="0" applyFont="1" applyFill="1" applyBorder="1" applyAlignment="1">
      <alignment vertical="top"/>
    </xf>
    <xf numFmtId="0" fontId="5" fillId="33" borderId="13" xfId="0" applyFont="1" applyFill="1" applyBorder="1" applyAlignment="1">
      <alignment vertical="top"/>
    </xf>
    <xf numFmtId="0" fontId="5" fillId="0" borderId="23" xfId="0" applyFont="1" applyFill="1" applyBorder="1" applyAlignment="1">
      <alignment vertical="top"/>
    </xf>
    <xf numFmtId="0" fontId="3" fillId="0" borderId="0" xfId="0" applyFont="1" applyBorder="1" applyAlignment="1">
      <alignment horizontal="center" vertical="center" wrapText="1"/>
    </xf>
    <xf numFmtId="0" fontId="3" fillId="0" borderId="86" xfId="0" applyFont="1" applyBorder="1" applyAlignment="1">
      <alignment/>
    </xf>
    <xf numFmtId="0" fontId="3" fillId="0" borderId="30" xfId="0" applyFont="1" applyBorder="1" applyAlignment="1">
      <alignment/>
    </xf>
    <xf numFmtId="0" fontId="3" fillId="0" borderId="87" xfId="0" applyFont="1" applyBorder="1" applyAlignment="1">
      <alignment horizontal="left"/>
    </xf>
    <xf numFmtId="0" fontId="3" fillId="0" borderId="32" xfId="0" applyFont="1" applyBorder="1" applyAlignment="1">
      <alignment horizontal="left"/>
    </xf>
    <xf numFmtId="0" fontId="3" fillId="0" borderId="88" xfId="0" applyFont="1" applyBorder="1" applyAlignment="1">
      <alignment/>
    </xf>
    <xf numFmtId="0" fontId="3" fillId="0" borderId="50" xfId="0" applyFont="1" applyBorder="1" applyAlignment="1">
      <alignment/>
    </xf>
    <xf numFmtId="0" fontId="3" fillId="0" borderId="83" xfId="0" applyFont="1" applyBorder="1" applyAlignment="1">
      <alignment horizontal="left"/>
    </xf>
    <xf numFmtId="0" fontId="3" fillId="0" borderId="35" xfId="0" applyFont="1" applyBorder="1" applyAlignment="1">
      <alignment horizontal="left"/>
    </xf>
    <xf numFmtId="0" fontId="3" fillId="39" borderId="19" xfId="0" applyFont="1" applyFill="1" applyBorder="1" applyAlignment="1">
      <alignment horizontal="right" vertical="top"/>
    </xf>
    <xf numFmtId="0" fontId="2" fillId="0" borderId="0" xfId="0" applyFont="1" applyFill="1" applyAlignment="1">
      <alignment/>
    </xf>
    <xf numFmtId="164" fontId="2" fillId="0" borderId="40" xfId="0" applyNumberFormat="1" applyFont="1" applyFill="1" applyBorder="1" applyAlignment="1">
      <alignment horizontal="right" vertical="top"/>
    </xf>
    <xf numFmtId="164" fontId="2" fillId="0" borderId="22" xfId="0" applyNumberFormat="1" applyFont="1" applyBorder="1" applyAlignment="1">
      <alignment horizontal="right" vertical="center"/>
    </xf>
    <xf numFmtId="164" fontId="2" fillId="0" borderId="10" xfId="0" applyNumberFormat="1" applyFont="1" applyBorder="1" applyAlignment="1">
      <alignment horizontal="right" vertical="center"/>
    </xf>
    <xf numFmtId="2" fontId="2" fillId="0" borderId="16" xfId="0" applyNumberFormat="1" applyFont="1" applyBorder="1" applyAlignment="1">
      <alignment horizontal="center"/>
    </xf>
    <xf numFmtId="0" fontId="2" fillId="30" borderId="19" xfId="0" applyFont="1" applyFill="1" applyBorder="1" applyAlignment="1">
      <alignment horizontal="center" vertical="top"/>
    </xf>
    <xf numFmtId="0" fontId="3" fillId="0" borderId="60" xfId="0" applyNumberFormat="1" applyFont="1" applyFill="1" applyBorder="1" applyAlignment="1">
      <alignment horizontal="right" vertical="top"/>
    </xf>
    <xf numFmtId="0" fontId="4" fillId="0" borderId="42" xfId="0" applyFont="1" applyBorder="1" applyAlignment="1">
      <alignment/>
    </xf>
    <xf numFmtId="0" fontId="2" fillId="0" borderId="89" xfId="0" applyFont="1" applyBorder="1" applyAlignment="1">
      <alignment/>
    </xf>
    <xf numFmtId="0" fontId="2" fillId="0" borderId="77" xfId="0" applyFont="1" applyBorder="1" applyAlignment="1">
      <alignment/>
    </xf>
    <xf numFmtId="14" fontId="2" fillId="0" borderId="29" xfId="0" applyNumberFormat="1" applyFont="1" applyBorder="1" applyAlignment="1">
      <alignment/>
    </xf>
    <xf numFmtId="0" fontId="2" fillId="0" borderId="29" xfId="0" applyFont="1" applyBorder="1" applyAlignment="1">
      <alignment/>
    </xf>
    <xf numFmtId="0" fontId="3" fillId="0" borderId="70" xfId="58" applyFont="1" applyFill="1" applyBorder="1" applyAlignment="1">
      <alignment vertical="top"/>
      <protection/>
    </xf>
    <xf numFmtId="0" fontId="2" fillId="0" borderId="18" xfId="58" applyFont="1" applyFill="1" applyBorder="1" applyAlignment="1">
      <alignment textRotation="90" wrapText="1"/>
      <protection/>
    </xf>
    <xf numFmtId="0" fontId="2" fillId="0" borderId="25" xfId="58" applyFont="1" applyFill="1" applyBorder="1" applyAlignment="1">
      <alignment textRotation="90" wrapText="1"/>
      <protection/>
    </xf>
    <xf numFmtId="0" fontId="2" fillId="0" borderId="81" xfId="58" applyFont="1" applyFill="1" applyBorder="1" applyAlignment="1">
      <alignment textRotation="90" wrapText="1"/>
      <protection/>
    </xf>
    <xf numFmtId="0" fontId="2" fillId="0" borderId="0" xfId="0" applyFont="1" applyFill="1" applyBorder="1" applyAlignment="1">
      <alignment textRotation="90" wrapText="1"/>
    </xf>
    <xf numFmtId="0" fontId="2" fillId="0" borderId="70" xfId="58" applyFont="1" applyFill="1" applyBorder="1" applyAlignment="1">
      <alignment textRotation="90" wrapText="1"/>
      <protection/>
    </xf>
    <xf numFmtId="0" fontId="2" fillId="0" borderId="70" xfId="0" applyFont="1" applyFill="1" applyBorder="1" applyAlignment="1">
      <alignment textRotation="90" wrapText="1"/>
    </xf>
    <xf numFmtId="0" fontId="3" fillId="0" borderId="60" xfId="0" applyFont="1" applyFill="1" applyBorder="1" applyAlignment="1">
      <alignment horizontal="right" vertical="top"/>
    </xf>
    <xf numFmtId="164" fontId="3" fillId="0" borderId="28" xfId="0" applyNumberFormat="1" applyFont="1" applyBorder="1" applyAlignment="1">
      <alignment horizontal="right" vertical="top"/>
    </xf>
    <xf numFmtId="0" fontId="2" fillId="0" borderId="72" xfId="58" applyFont="1" applyFill="1" applyBorder="1" applyAlignment="1">
      <alignment textRotation="90" wrapText="1"/>
      <protection/>
    </xf>
    <xf numFmtId="0" fontId="3" fillId="0" borderId="29" xfId="58" applyFont="1" applyFill="1" applyBorder="1" applyAlignment="1">
      <alignment vertical="top"/>
      <protection/>
    </xf>
    <xf numFmtId="0" fontId="3" fillId="0" borderId="29" xfId="0" applyFont="1" applyFill="1" applyBorder="1" applyAlignment="1">
      <alignment vertical="top"/>
    </xf>
    <xf numFmtId="164" fontId="2" fillId="0" borderId="75" xfId="0" applyNumberFormat="1" applyFont="1" applyFill="1" applyBorder="1" applyAlignment="1">
      <alignment horizontal="right" vertical="top"/>
    </xf>
    <xf numFmtId="164" fontId="2" fillId="0" borderId="85" xfId="0" applyNumberFormat="1" applyFont="1" applyFill="1" applyBorder="1" applyAlignment="1">
      <alignment horizontal="right" vertical="top"/>
    </xf>
    <xf numFmtId="164" fontId="2" fillId="0" borderId="42" xfId="0" applyNumberFormat="1" applyFont="1" applyFill="1" applyBorder="1" applyAlignment="1">
      <alignment horizontal="right" vertical="top"/>
    </xf>
    <xf numFmtId="164" fontId="2" fillId="0" borderId="90" xfId="0" applyNumberFormat="1" applyFont="1" applyBorder="1" applyAlignment="1">
      <alignment horizontal="right" vertical="center"/>
    </xf>
    <xf numFmtId="0" fontId="2" fillId="0" borderId="74" xfId="58" applyFont="1" applyFill="1" applyBorder="1" applyAlignment="1">
      <alignment textRotation="90" wrapText="1"/>
      <protection/>
    </xf>
    <xf numFmtId="0" fontId="2" fillId="0" borderId="90" xfId="58" applyFont="1" applyFill="1" applyBorder="1" applyAlignment="1">
      <alignment textRotation="90" wrapText="1"/>
      <protection/>
    </xf>
    <xf numFmtId="0" fontId="2" fillId="0" borderId="69" xfId="58" applyFont="1" applyFill="1" applyBorder="1" applyAlignment="1">
      <alignment textRotation="90" wrapText="1"/>
      <protection/>
    </xf>
    <xf numFmtId="0" fontId="2" fillId="0" borderId="76" xfId="58" applyFont="1" applyFill="1" applyBorder="1" applyAlignment="1">
      <alignment textRotation="90" wrapText="1"/>
      <protection/>
    </xf>
    <xf numFmtId="164" fontId="2" fillId="0" borderId="73" xfId="0" applyNumberFormat="1" applyFont="1" applyBorder="1" applyAlignment="1">
      <alignment horizontal="right" vertical="center"/>
    </xf>
    <xf numFmtId="0" fontId="2" fillId="0" borderId="44" xfId="58" applyFont="1" applyFill="1" applyBorder="1" applyAlignment="1">
      <alignment textRotation="90" wrapText="1"/>
      <protection/>
    </xf>
    <xf numFmtId="0" fontId="2" fillId="0" borderId="36" xfId="58" applyFont="1" applyFill="1" applyBorder="1" applyAlignment="1">
      <alignment textRotation="90" wrapText="1"/>
      <protection/>
    </xf>
    <xf numFmtId="0" fontId="3" fillId="0" borderId="90" xfId="58" applyFont="1" applyFill="1" applyBorder="1" applyAlignment="1">
      <alignment vertical="top"/>
      <protection/>
    </xf>
    <xf numFmtId="164" fontId="2" fillId="0" borderId="29" xfId="0" applyNumberFormat="1" applyFont="1" applyBorder="1" applyAlignment="1">
      <alignment horizontal="right" vertical="center"/>
    </xf>
    <xf numFmtId="0" fontId="2" fillId="0" borderId="0" xfId="58" applyFont="1" applyFill="1" applyBorder="1" applyAlignment="1">
      <alignment textRotation="90" wrapText="1"/>
      <protection/>
    </xf>
    <xf numFmtId="0" fontId="2" fillId="0" borderId="42" xfId="58" applyFont="1" applyFill="1" applyBorder="1" applyAlignment="1">
      <alignment textRotation="90" wrapText="1"/>
      <protection/>
    </xf>
    <xf numFmtId="0" fontId="2" fillId="0" borderId="75" xfId="58" applyFont="1" applyFill="1" applyBorder="1" applyAlignment="1">
      <alignment textRotation="90" wrapText="1"/>
      <protection/>
    </xf>
    <xf numFmtId="0" fontId="2" fillId="0" borderId="29" xfId="58" applyFont="1" applyFill="1" applyBorder="1" applyAlignment="1">
      <alignment textRotation="90" wrapText="1"/>
      <protection/>
    </xf>
    <xf numFmtId="0" fontId="3" fillId="0" borderId="73" xfId="58" applyFont="1" applyFill="1" applyBorder="1" applyAlignment="1">
      <alignment vertical="top"/>
      <protection/>
    </xf>
    <xf numFmtId="0" fontId="2" fillId="0" borderId="68" xfId="58" applyFont="1" applyFill="1" applyBorder="1" applyAlignment="1">
      <alignment textRotation="90" wrapText="1"/>
      <protection/>
    </xf>
    <xf numFmtId="0" fontId="0" fillId="37" borderId="49" xfId="0" applyFill="1" applyBorder="1" applyAlignment="1">
      <alignment/>
    </xf>
    <xf numFmtId="0" fontId="3" fillId="39" borderId="82" xfId="0" applyFont="1" applyFill="1" applyBorder="1" applyAlignment="1">
      <alignment horizontal="center" vertical="center"/>
    </xf>
    <xf numFmtId="0" fontId="3" fillId="39" borderId="23" xfId="0" applyFont="1" applyFill="1" applyBorder="1" applyAlignment="1">
      <alignment horizontal="left" vertical="top"/>
    </xf>
    <xf numFmtId="0" fontId="3" fillId="39" borderId="23" xfId="0" applyFont="1" applyFill="1" applyBorder="1" applyAlignment="1">
      <alignment vertical="top"/>
    </xf>
    <xf numFmtId="0" fontId="3" fillId="39" borderId="16" xfId="0" applyFont="1" applyFill="1" applyBorder="1" applyAlignment="1">
      <alignment horizontal="left" vertical="top"/>
    </xf>
    <xf numFmtId="0" fontId="3" fillId="39" borderId="16" xfId="0" applyFont="1" applyFill="1" applyBorder="1" applyAlignment="1">
      <alignment horizontal="right" vertical="top"/>
    </xf>
    <xf numFmtId="0" fontId="3" fillId="39" borderId="13" xfId="0" applyFont="1" applyFill="1" applyBorder="1" applyAlignment="1">
      <alignment vertical="top"/>
    </xf>
    <xf numFmtId="0" fontId="3" fillId="39" borderId="14" xfId="0" applyFont="1" applyFill="1" applyBorder="1" applyAlignment="1">
      <alignment vertical="top"/>
    </xf>
    <xf numFmtId="0" fontId="3" fillId="39" borderId="26" xfId="0" applyFont="1" applyFill="1" applyBorder="1" applyAlignment="1">
      <alignment vertical="top"/>
    </xf>
    <xf numFmtId="0" fontId="3" fillId="39" borderId="17" xfId="0" applyFont="1" applyFill="1" applyBorder="1" applyAlignment="1">
      <alignment vertical="top"/>
    </xf>
    <xf numFmtId="0" fontId="3" fillId="39" borderId="20" xfId="0" applyFont="1" applyFill="1" applyBorder="1" applyAlignment="1">
      <alignment vertical="top"/>
    </xf>
    <xf numFmtId="0" fontId="3" fillId="39" borderId="28" xfId="0" applyFont="1" applyFill="1" applyBorder="1" applyAlignment="1">
      <alignment horizontal="right" vertical="top"/>
    </xf>
    <xf numFmtId="0" fontId="3" fillId="39" borderId="31" xfId="0" applyFont="1" applyFill="1" applyBorder="1" applyAlignment="1">
      <alignment vertical="top"/>
    </xf>
    <xf numFmtId="0" fontId="3" fillId="39" borderId="22" xfId="0" applyFont="1" applyFill="1" applyBorder="1" applyAlignment="1">
      <alignment vertical="top"/>
    </xf>
    <xf numFmtId="0" fontId="3" fillId="39" borderId="40" xfId="0" applyFont="1" applyFill="1" applyBorder="1" applyAlignment="1">
      <alignment vertical="top"/>
    </xf>
    <xf numFmtId="0" fontId="3" fillId="0" borderId="52" xfId="0" applyFont="1" applyBorder="1" applyAlignment="1">
      <alignment/>
    </xf>
    <xf numFmtId="0" fontId="3" fillId="0" borderId="28" xfId="0" applyFont="1" applyBorder="1" applyAlignment="1">
      <alignment horizontal="right"/>
    </xf>
    <xf numFmtId="0" fontId="2" fillId="0" borderId="28" xfId="0" applyFont="1" applyBorder="1" applyAlignment="1">
      <alignment horizontal="center"/>
    </xf>
    <xf numFmtId="0" fontId="2" fillId="0" borderId="28" xfId="0" applyFont="1" applyBorder="1" applyAlignment="1">
      <alignment/>
    </xf>
    <xf numFmtId="0" fontId="3" fillId="0" borderId="31" xfId="0" applyFont="1" applyBorder="1" applyAlignment="1">
      <alignment horizontal="right" wrapText="1"/>
    </xf>
    <xf numFmtId="0" fontId="3" fillId="39" borderId="22" xfId="0" applyFont="1" applyFill="1" applyBorder="1" applyAlignment="1">
      <alignment horizontal="right" vertical="top"/>
    </xf>
    <xf numFmtId="0" fontId="3" fillId="39" borderId="40" xfId="0" applyFont="1" applyFill="1" applyBorder="1" applyAlignment="1">
      <alignment horizontal="right" vertical="top"/>
    </xf>
    <xf numFmtId="0" fontId="3" fillId="39" borderId="16" xfId="0" applyFont="1" applyFill="1" applyBorder="1" applyAlignment="1">
      <alignment vertical="top"/>
    </xf>
    <xf numFmtId="0" fontId="3" fillId="39" borderId="31" xfId="0" applyFont="1" applyFill="1" applyBorder="1" applyAlignment="1">
      <alignment horizontal="right" vertical="top"/>
    </xf>
    <xf numFmtId="0" fontId="3" fillId="0" borderId="20" xfId="0" applyFont="1" applyFill="1" applyBorder="1" applyAlignment="1">
      <alignment vertical="top"/>
    </xf>
    <xf numFmtId="0" fontId="3" fillId="2" borderId="19" xfId="0" applyFont="1" applyFill="1" applyBorder="1" applyAlignment="1">
      <alignment horizontal="left" vertical="center"/>
    </xf>
    <xf numFmtId="0" fontId="3" fillId="2" borderId="28" xfId="0" applyFont="1" applyFill="1" applyBorder="1" applyAlignment="1">
      <alignment horizontal="left" vertical="center"/>
    </xf>
    <xf numFmtId="0" fontId="3" fillId="39" borderId="19" xfId="0" applyFont="1" applyFill="1" applyBorder="1" applyAlignment="1">
      <alignment vertical="top"/>
    </xf>
    <xf numFmtId="0" fontId="2" fillId="0" borderId="21" xfId="0" applyFont="1" applyBorder="1" applyAlignment="1">
      <alignment horizontal="right" vertical="center"/>
    </xf>
    <xf numFmtId="0" fontId="3" fillId="39" borderId="20" xfId="0" applyFont="1" applyFill="1" applyBorder="1" applyAlignment="1">
      <alignment horizontal="right" vertical="top"/>
    </xf>
    <xf numFmtId="0" fontId="3" fillId="39" borderId="61" xfId="0" applyFont="1" applyFill="1" applyBorder="1" applyAlignment="1">
      <alignment horizontal="center" vertical="center"/>
    </xf>
    <xf numFmtId="0" fontId="3" fillId="39" borderId="52" xfId="0" applyFont="1" applyFill="1" applyBorder="1" applyAlignment="1">
      <alignment horizontal="left" vertical="center"/>
    </xf>
    <xf numFmtId="0" fontId="3" fillId="39" borderId="28" xfId="0" applyFont="1" applyFill="1" applyBorder="1" applyAlignment="1">
      <alignment vertical="top" wrapText="1"/>
    </xf>
    <xf numFmtId="0" fontId="3" fillId="39" borderId="28" xfId="0" applyFont="1" applyFill="1" applyBorder="1" applyAlignment="1">
      <alignment horizontal="left" vertical="top"/>
    </xf>
    <xf numFmtId="0" fontId="3" fillId="39" borderId="28" xfId="0" applyFont="1" applyFill="1" applyBorder="1" applyAlignment="1">
      <alignment vertical="top"/>
    </xf>
    <xf numFmtId="0" fontId="3" fillId="39" borderId="18" xfId="0" applyFont="1" applyFill="1" applyBorder="1" applyAlignment="1">
      <alignment horizontal="center" vertical="center"/>
    </xf>
    <xf numFmtId="0" fontId="3" fillId="39" borderId="54" xfId="0" applyFont="1" applyFill="1" applyBorder="1" applyAlignment="1">
      <alignment horizontal="left" vertical="center"/>
    </xf>
    <xf numFmtId="0" fontId="3" fillId="39" borderId="81" xfId="0" applyFont="1" applyFill="1" applyBorder="1" applyAlignment="1">
      <alignment vertical="top" wrapText="1"/>
    </xf>
    <xf numFmtId="0" fontId="3" fillId="39" borderId="13" xfId="0" applyFont="1" applyFill="1" applyBorder="1" applyAlignment="1">
      <alignment horizontal="left" vertical="top"/>
    </xf>
    <xf numFmtId="0" fontId="2" fillId="39" borderId="11" xfId="0" applyFont="1" applyFill="1" applyBorder="1" applyAlignment="1">
      <alignment horizontal="center" vertical="center" textRotation="90"/>
    </xf>
    <xf numFmtId="0" fontId="3" fillId="39" borderId="59" xfId="0" applyFont="1" applyFill="1" applyBorder="1" applyAlignment="1">
      <alignment horizontal="center" vertical="center"/>
    </xf>
    <xf numFmtId="0" fontId="3" fillId="39" borderId="66" xfId="0" applyFont="1" applyFill="1" applyBorder="1" applyAlignment="1">
      <alignment horizontal="left" vertical="top" wrapText="1"/>
    </xf>
    <xf numFmtId="164" fontId="2" fillId="0" borderId="39" xfId="0" applyNumberFormat="1" applyFont="1" applyFill="1" applyBorder="1" applyAlignment="1">
      <alignment horizontal="right" vertical="top"/>
    </xf>
    <xf numFmtId="0" fontId="3" fillId="39" borderId="67" xfId="0" applyFont="1" applyFill="1" applyBorder="1" applyAlignment="1">
      <alignment horizontal="left" vertical="top"/>
    </xf>
    <xf numFmtId="0" fontId="3" fillId="39" borderId="33" xfId="0" applyFont="1" applyFill="1" applyBorder="1" applyAlignment="1">
      <alignment horizontal="left" vertical="top"/>
    </xf>
    <xf numFmtId="0" fontId="3" fillId="39" borderId="45" xfId="0" applyFont="1" applyFill="1" applyBorder="1" applyAlignment="1">
      <alignment horizontal="left" vertical="center"/>
    </xf>
    <xf numFmtId="0" fontId="3" fillId="39" borderId="19" xfId="0" applyFont="1" applyFill="1" applyBorder="1" applyAlignment="1">
      <alignment horizontal="left" vertical="top" wrapText="1"/>
    </xf>
    <xf numFmtId="0" fontId="0" fillId="0" borderId="40" xfId="0" applyBorder="1" applyAlignment="1">
      <alignment vertical="top"/>
    </xf>
    <xf numFmtId="0" fontId="3" fillId="0" borderId="19" xfId="0" applyFont="1" applyFill="1" applyBorder="1" applyAlignment="1">
      <alignment horizontal="left" vertical="center"/>
    </xf>
    <xf numFmtId="0" fontId="3" fillId="41" borderId="16" xfId="0" applyFont="1" applyFill="1" applyBorder="1" applyAlignment="1">
      <alignment horizontal="left" vertical="center"/>
    </xf>
    <xf numFmtId="0" fontId="3" fillId="2" borderId="79" xfId="0" applyFont="1" applyFill="1" applyBorder="1" applyAlignment="1">
      <alignment horizontal="left" vertical="center" wrapText="1"/>
    </xf>
    <xf numFmtId="0" fontId="3" fillId="2" borderId="77" xfId="0" applyFont="1" applyFill="1" applyBorder="1" applyAlignment="1">
      <alignment horizontal="left" vertical="center"/>
    </xf>
    <xf numFmtId="0" fontId="3" fillId="2" borderId="19" xfId="0" applyFont="1" applyFill="1" applyBorder="1" applyAlignment="1">
      <alignment vertical="center"/>
    </xf>
    <xf numFmtId="0" fontId="0" fillId="0" borderId="19" xfId="0" applyFont="1" applyFill="1" applyBorder="1" applyAlignment="1">
      <alignment horizontal="right" vertical="top"/>
    </xf>
    <xf numFmtId="0" fontId="0" fillId="0" borderId="13" xfId="0" applyFont="1" applyFill="1" applyBorder="1" applyAlignment="1">
      <alignment horizontal="right" vertical="top"/>
    </xf>
    <xf numFmtId="0" fontId="0" fillId="0" borderId="16" xfId="0" applyFont="1" applyFill="1" applyBorder="1" applyAlignment="1">
      <alignment horizontal="right" vertical="top"/>
    </xf>
    <xf numFmtId="0" fontId="0" fillId="0" borderId="74" xfId="0" applyFont="1" applyFill="1" applyBorder="1" applyAlignment="1">
      <alignment vertical="top"/>
    </xf>
    <xf numFmtId="0" fontId="0" fillId="0" borderId="23" xfId="0" applyFont="1" applyFill="1" applyBorder="1" applyAlignment="1">
      <alignment horizontal="right" vertical="top"/>
    </xf>
    <xf numFmtId="0" fontId="0" fillId="0" borderId="28" xfId="0" applyFont="1" applyFill="1" applyBorder="1" applyAlignment="1">
      <alignment/>
    </xf>
    <xf numFmtId="0" fontId="0" fillId="0" borderId="28" xfId="0" applyFont="1" applyFill="1" applyBorder="1" applyAlignment="1">
      <alignment horizontal="right" vertical="top"/>
    </xf>
    <xf numFmtId="0" fontId="0" fillId="0" borderId="16" xfId="58" applyFont="1" applyFill="1" applyBorder="1" applyAlignment="1">
      <alignment horizontal="right" vertical="top"/>
      <protection/>
    </xf>
    <xf numFmtId="0" fontId="0" fillId="0" borderId="16" xfId="58" applyFont="1" applyFill="1" applyBorder="1" applyAlignment="1">
      <alignment vertical="top"/>
      <protection/>
    </xf>
    <xf numFmtId="0" fontId="0" fillId="0" borderId="23" xfId="58" applyFont="1" applyFill="1" applyBorder="1" applyAlignment="1">
      <alignment vertical="top"/>
      <protection/>
    </xf>
    <xf numFmtId="0" fontId="0" fillId="0" borderId="13" xfId="58" applyFont="1" applyFill="1" applyBorder="1" applyAlignment="1">
      <alignment horizontal="right" vertical="top"/>
      <protection/>
    </xf>
    <xf numFmtId="0" fontId="0" fillId="0" borderId="23" xfId="58" applyFont="1" applyFill="1" applyBorder="1" applyAlignment="1">
      <alignment horizontal="right" vertical="top"/>
      <protection/>
    </xf>
    <xf numFmtId="0" fontId="0" fillId="0" borderId="13" xfId="58" applyFont="1" applyFill="1" applyBorder="1" applyAlignment="1">
      <alignment vertical="top"/>
      <protection/>
    </xf>
    <xf numFmtId="0" fontId="0" fillId="0" borderId="28" xfId="58" applyFont="1" applyFill="1" applyBorder="1" applyAlignment="1">
      <alignment horizontal="right" vertical="top"/>
      <protection/>
    </xf>
    <xf numFmtId="0" fontId="0" fillId="0" borderId="70" xfId="58" applyFont="1" applyFill="1" applyBorder="1" applyAlignment="1">
      <alignment horizontal="right" vertical="top"/>
      <protection/>
    </xf>
    <xf numFmtId="0" fontId="0" fillId="0" borderId="71" xfId="0" applyFill="1" applyBorder="1" applyAlignment="1">
      <alignment/>
    </xf>
    <xf numFmtId="0" fontId="0" fillId="0" borderId="74" xfId="58" applyFont="1" applyFill="1" applyBorder="1" applyAlignment="1">
      <alignment vertical="top"/>
      <protection/>
    </xf>
    <xf numFmtId="164" fontId="3" fillId="0" borderId="39" xfId="0" applyNumberFormat="1" applyFont="1" applyBorder="1" applyAlignment="1">
      <alignment horizontal="right" vertical="top"/>
    </xf>
    <xf numFmtId="164" fontId="3" fillId="0" borderId="22" xfId="0" applyNumberFormat="1" applyFont="1" applyFill="1" applyBorder="1" applyAlignment="1">
      <alignment horizontal="right" vertical="top"/>
    </xf>
    <xf numFmtId="0" fontId="0" fillId="0" borderId="70" xfId="0" applyFont="1" applyFill="1" applyBorder="1" applyAlignment="1">
      <alignment horizontal="right" vertical="top"/>
    </xf>
    <xf numFmtId="0" fontId="0" fillId="0" borderId="16" xfId="0" applyFont="1" applyFill="1" applyBorder="1" applyAlignment="1">
      <alignment vertical="top"/>
    </xf>
    <xf numFmtId="0" fontId="0" fillId="0" borderId="23" xfId="0" applyFont="1" applyFill="1" applyBorder="1" applyAlignment="1">
      <alignment vertical="top"/>
    </xf>
    <xf numFmtId="0" fontId="0" fillId="0" borderId="13" xfId="0" applyFont="1" applyFill="1" applyBorder="1" applyAlignment="1">
      <alignment vertical="top"/>
    </xf>
    <xf numFmtId="0" fontId="2" fillId="0" borderId="80" xfId="58" applyFont="1" applyFill="1" applyBorder="1" applyAlignment="1">
      <alignment horizontal="right" vertical="top"/>
      <protection/>
    </xf>
    <xf numFmtId="0" fontId="0" fillId="42" borderId="19" xfId="0" applyFont="1" applyFill="1" applyBorder="1" applyAlignment="1">
      <alignment horizontal="right" vertical="top"/>
    </xf>
    <xf numFmtId="0" fontId="0" fillId="42" borderId="16" xfId="58" applyFont="1" applyFill="1" applyBorder="1" applyAlignment="1">
      <alignment vertical="top"/>
      <protection/>
    </xf>
    <xf numFmtId="0" fontId="2" fillId="30" borderId="30" xfId="0" applyFont="1" applyFill="1" applyBorder="1" applyAlignment="1">
      <alignment horizontal="right" vertical="top"/>
    </xf>
    <xf numFmtId="0" fontId="0" fillId="30" borderId="30" xfId="0" applyFill="1" applyBorder="1" applyAlignment="1">
      <alignment/>
    </xf>
    <xf numFmtId="0" fontId="0" fillId="30" borderId="63" xfId="0" applyFill="1" applyBorder="1" applyAlignment="1">
      <alignment/>
    </xf>
    <xf numFmtId="0" fontId="0" fillId="30" borderId="78" xfId="0" applyFill="1" applyBorder="1" applyAlignment="1">
      <alignment/>
    </xf>
    <xf numFmtId="0" fontId="0" fillId="30" borderId="79" xfId="0" applyFill="1" applyBorder="1" applyAlignment="1">
      <alignment/>
    </xf>
    <xf numFmtId="0" fontId="0" fillId="0" borderId="20" xfId="0" applyFill="1" applyBorder="1" applyAlignment="1">
      <alignment/>
    </xf>
    <xf numFmtId="0" fontId="0" fillId="42" borderId="23" xfId="58" applyFont="1" applyFill="1" applyBorder="1" applyAlignment="1">
      <alignment horizontal="right" vertical="top"/>
      <protection/>
    </xf>
    <xf numFmtId="0" fontId="0" fillId="42" borderId="13" xfId="58" applyFont="1" applyFill="1" applyBorder="1" applyAlignment="1">
      <alignment vertical="top"/>
      <protection/>
    </xf>
    <xf numFmtId="0" fontId="0" fillId="42" borderId="13" xfId="58" applyFont="1" applyFill="1" applyBorder="1" applyAlignment="1">
      <alignment horizontal="right" vertical="top"/>
      <protection/>
    </xf>
    <xf numFmtId="0" fontId="0" fillId="42" borderId="19" xfId="58" applyFont="1" applyFill="1" applyBorder="1" applyAlignment="1">
      <alignment horizontal="right" vertical="top"/>
      <protection/>
    </xf>
    <xf numFmtId="0" fontId="0" fillId="42" borderId="13" xfId="58" applyFont="1" applyFill="1" applyBorder="1" applyAlignment="1">
      <alignment vertical="top"/>
      <protection/>
    </xf>
    <xf numFmtId="0" fontId="0" fillId="42" borderId="19" xfId="58" applyFont="1" applyFill="1" applyBorder="1" applyAlignment="1">
      <alignment horizontal="right" vertical="top"/>
      <protection/>
    </xf>
    <xf numFmtId="0" fontId="0" fillId="42" borderId="19" xfId="58" applyFont="1" applyFill="1" applyBorder="1" applyAlignment="1">
      <alignment vertical="top"/>
      <protection/>
    </xf>
    <xf numFmtId="0" fontId="0" fillId="42" borderId="23" xfId="0" applyFont="1" applyFill="1" applyBorder="1" applyAlignment="1">
      <alignment vertical="top"/>
    </xf>
    <xf numFmtId="0" fontId="0" fillId="42" borderId="23" xfId="58" applyFont="1" applyFill="1" applyBorder="1" applyAlignment="1">
      <alignment vertical="top"/>
      <protection/>
    </xf>
    <xf numFmtId="0" fontId="0" fillId="42" borderId="19" xfId="0" applyFont="1" applyFill="1" applyBorder="1" applyAlignment="1">
      <alignment vertical="top"/>
    </xf>
    <xf numFmtId="0" fontId="0" fillId="42" borderId="16" xfId="0" applyFont="1" applyFill="1" applyBorder="1" applyAlignment="1">
      <alignment vertical="top"/>
    </xf>
    <xf numFmtId="0" fontId="0" fillId="42" borderId="23" xfId="0" applyFont="1" applyFill="1" applyBorder="1" applyAlignment="1">
      <alignment horizontal="right" vertical="top"/>
    </xf>
    <xf numFmtId="0" fontId="0" fillId="42" borderId="13" xfId="0" applyFont="1" applyFill="1" applyBorder="1" applyAlignment="1">
      <alignment vertical="top"/>
    </xf>
    <xf numFmtId="0" fontId="3" fillId="42" borderId="21" xfId="0" applyFont="1" applyFill="1" applyBorder="1" applyAlignment="1">
      <alignment horizontal="right" vertical="top"/>
    </xf>
    <xf numFmtId="0" fontId="3" fillId="42" borderId="72" xfId="0" applyFont="1" applyFill="1" applyBorder="1" applyAlignment="1">
      <alignment horizontal="right" vertical="top"/>
    </xf>
    <xf numFmtId="164" fontId="3" fillId="42" borderId="21" xfId="0" applyNumberFormat="1" applyFont="1" applyFill="1" applyBorder="1" applyAlignment="1">
      <alignment horizontal="right" vertical="top"/>
    </xf>
    <xf numFmtId="164" fontId="2" fillId="42" borderId="21" xfId="0" applyNumberFormat="1" applyFont="1" applyFill="1" applyBorder="1" applyAlignment="1">
      <alignment horizontal="right" vertical="center"/>
    </xf>
    <xf numFmtId="0" fontId="2" fillId="37" borderId="23" xfId="58" applyFont="1" applyFill="1" applyBorder="1" applyAlignment="1">
      <alignment horizontal="right" vertical="top"/>
      <protection/>
    </xf>
    <xf numFmtId="0" fontId="2" fillId="37" borderId="17" xfId="0" applyFont="1" applyFill="1" applyBorder="1" applyAlignment="1">
      <alignment horizontal="right" vertical="top"/>
    </xf>
    <xf numFmtId="0" fontId="0" fillId="42" borderId="28" xfId="58" applyFont="1" applyFill="1" applyBorder="1" applyAlignment="1">
      <alignment horizontal="right" vertical="top"/>
      <protection/>
    </xf>
    <xf numFmtId="0" fontId="0" fillId="42" borderId="23" xfId="58" applyFont="1" applyFill="1" applyBorder="1" applyAlignment="1">
      <alignment horizontal="right" vertical="top"/>
      <protection/>
    </xf>
    <xf numFmtId="0" fontId="0" fillId="42" borderId="23" xfId="0" applyFont="1" applyFill="1" applyBorder="1" applyAlignment="1">
      <alignment horizontal="right" vertical="top"/>
    </xf>
    <xf numFmtId="0" fontId="3" fillId="43" borderId="23" xfId="0" applyFont="1" applyFill="1" applyBorder="1" applyAlignment="1">
      <alignment vertical="top"/>
    </xf>
    <xf numFmtId="0" fontId="3" fillId="43" borderId="16" xfId="0" applyFont="1" applyFill="1" applyBorder="1" applyAlignment="1">
      <alignment horizontal="right" vertical="top"/>
    </xf>
    <xf numFmtId="0" fontId="3" fillId="43" borderId="13" xfId="0" applyFont="1" applyFill="1" applyBorder="1" applyAlignment="1">
      <alignment vertical="top"/>
    </xf>
    <xf numFmtId="0" fontId="3" fillId="43" borderId="28" xfId="0" applyFont="1" applyFill="1" applyBorder="1" applyAlignment="1">
      <alignment vertical="top"/>
    </xf>
    <xf numFmtId="0" fontId="3" fillId="43" borderId="16" xfId="0" applyFont="1" applyFill="1" applyBorder="1" applyAlignment="1">
      <alignment vertical="top"/>
    </xf>
    <xf numFmtId="0" fontId="3" fillId="42" borderId="19" xfId="0" applyFont="1" applyFill="1" applyBorder="1" applyAlignment="1">
      <alignment horizontal="right" vertical="top"/>
    </xf>
    <xf numFmtId="0" fontId="3" fillId="44" borderId="19" xfId="0" applyFont="1" applyFill="1" applyBorder="1" applyAlignment="1">
      <alignment horizontal="right" vertical="top"/>
    </xf>
    <xf numFmtId="0" fontId="0" fillId="42" borderId="28" xfId="58" applyFont="1" applyFill="1" applyBorder="1" applyAlignment="1">
      <alignment vertical="top"/>
      <protection/>
    </xf>
    <xf numFmtId="0" fontId="3" fillId="40" borderId="20" xfId="0" applyFont="1" applyFill="1" applyBorder="1" applyAlignment="1">
      <alignment horizontal="right" vertical="top"/>
    </xf>
    <xf numFmtId="0" fontId="3" fillId="40" borderId="31" xfId="0" applyFont="1" applyFill="1" applyBorder="1" applyAlignment="1">
      <alignment horizontal="right" vertical="top"/>
    </xf>
    <xf numFmtId="0" fontId="0" fillId="0" borderId="52" xfId="58" applyFont="1" applyFill="1" applyBorder="1" applyAlignment="1">
      <alignment horizontal="right" vertical="top"/>
      <protection/>
    </xf>
    <xf numFmtId="0" fontId="0" fillId="42" borderId="45" xfId="58" applyFont="1" applyFill="1" applyBorder="1" applyAlignment="1">
      <alignment horizontal="right" vertical="top"/>
      <protection/>
    </xf>
    <xf numFmtId="0" fontId="3" fillId="0" borderId="59" xfId="0" applyFont="1" applyBorder="1" applyAlignment="1">
      <alignment horizontal="center" vertical="top"/>
    </xf>
    <xf numFmtId="0" fontId="3" fillId="0" borderId="91" xfId="0" applyFont="1" applyBorder="1" applyAlignment="1">
      <alignment horizontal="center" vertical="top"/>
    </xf>
    <xf numFmtId="0" fontId="3" fillId="0" borderId="11" xfId="0" applyFont="1" applyBorder="1" applyAlignment="1">
      <alignment horizontal="right" vertical="top"/>
    </xf>
    <xf numFmtId="0" fontId="3" fillId="0" borderId="59" xfId="0" applyFont="1" applyBorder="1" applyAlignment="1">
      <alignment horizontal="right" vertical="top"/>
    </xf>
    <xf numFmtId="0" fontId="3" fillId="0" borderId="51" xfId="0" applyFont="1" applyBorder="1" applyAlignment="1">
      <alignment horizontal="right" vertical="top"/>
    </xf>
    <xf numFmtId="0" fontId="3" fillId="0" borderId="29" xfId="0" applyFont="1" applyBorder="1" applyAlignment="1">
      <alignment horizontal="right" vertical="top"/>
    </xf>
    <xf numFmtId="0" fontId="2" fillId="0" borderId="41" xfId="0" applyFont="1" applyBorder="1" applyAlignment="1">
      <alignment horizontal="center" vertical="center" textRotation="90"/>
    </xf>
    <xf numFmtId="0" fontId="2" fillId="0" borderId="44" xfId="0" applyFont="1" applyBorder="1" applyAlignment="1">
      <alignment horizontal="center" vertical="center" textRotation="90"/>
    </xf>
    <xf numFmtId="0" fontId="2" fillId="0" borderId="36" xfId="0" applyFont="1" applyBorder="1" applyAlignment="1">
      <alignment horizontal="center" vertical="center" textRotation="90"/>
    </xf>
    <xf numFmtId="0" fontId="2" fillId="0" borderId="51" xfId="0" applyFont="1" applyBorder="1" applyAlignment="1">
      <alignment horizontal="center" vertical="center" textRotation="90"/>
    </xf>
    <xf numFmtId="0" fontId="2" fillId="0" borderId="69" xfId="0" applyFont="1" applyBorder="1" applyAlignment="1">
      <alignment horizontal="center" vertical="center" textRotation="90"/>
    </xf>
    <xf numFmtId="0" fontId="2" fillId="0" borderId="76" xfId="0" applyFont="1" applyBorder="1" applyAlignment="1">
      <alignment horizontal="center" vertical="center" textRotation="90"/>
    </xf>
    <xf numFmtId="0" fontId="3" fillId="0" borderId="81" xfId="0" applyFont="1" applyBorder="1" applyAlignment="1">
      <alignment horizontal="left" vertical="top"/>
    </xf>
    <xf numFmtId="0" fontId="3" fillId="0" borderId="13" xfId="0" applyFont="1" applyBorder="1" applyAlignment="1">
      <alignment horizontal="left" vertical="top"/>
    </xf>
    <xf numFmtId="0" fontId="3" fillId="0" borderId="19" xfId="0" applyFont="1" applyBorder="1" applyAlignment="1">
      <alignment horizontal="left" vertical="top"/>
    </xf>
    <xf numFmtId="0" fontId="3" fillId="0" borderId="23" xfId="0" applyFont="1" applyBorder="1" applyAlignment="1">
      <alignment horizontal="left" vertical="top" wrapText="1"/>
    </xf>
    <xf numFmtId="0" fontId="0" fillId="0" borderId="81" xfId="0" applyBorder="1" applyAlignment="1">
      <alignment horizontal="left" vertical="top" wrapText="1"/>
    </xf>
    <xf numFmtId="0" fontId="0" fillId="0" borderId="13" xfId="0" applyBorder="1" applyAlignment="1">
      <alignment horizontal="left" vertical="top" wrapText="1"/>
    </xf>
    <xf numFmtId="0" fontId="3" fillId="33" borderId="23" xfId="0" applyFont="1" applyFill="1" applyBorder="1" applyAlignment="1">
      <alignment horizontal="center" vertical="top"/>
    </xf>
    <xf numFmtId="0" fontId="3" fillId="33" borderId="81" xfId="0" applyFont="1" applyFill="1" applyBorder="1" applyAlignment="1">
      <alignment horizontal="center" vertical="top"/>
    </xf>
    <xf numFmtId="0" fontId="3" fillId="33" borderId="13" xfId="0" applyFont="1" applyFill="1" applyBorder="1" applyAlignment="1">
      <alignment horizontal="center" vertical="top"/>
    </xf>
    <xf numFmtId="0" fontId="3" fillId="0" borderId="29" xfId="0" applyFont="1" applyBorder="1" applyAlignment="1">
      <alignment horizontal="center" vertical="top"/>
    </xf>
    <xf numFmtId="0" fontId="3" fillId="0" borderId="73" xfId="0" applyFont="1" applyBorder="1" applyAlignment="1">
      <alignment horizontal="center" vertical="top"/>
    </xf>
    <xf numFmtId="0" fontId="3" fillId="0" borderId="16" xfId="0" applyFont="1" applyBorder="1" applyAlignment="1">
      <alignment horizontal="left" vertical="top"/>
    </xf>
    <xf numFmtId="0" fontId="3" fillId="0" borderId="58" xfId="0" applyFont="1" applyBorder="1" applyAlignment="1">
      <alignment horizontal="left" vertical="top" wrapText="1"/>
    </xf>
    <xf numFmtId="0" fontId="0" fillId="0" borderId="54" xfId="0" applyBorder="1" applyAlignment="1">
      <alignment horizontal="left" vertical="top" wrapText="1"/>
    </xf>
    <xf numFmtId="0" fontId="3" fillId="0" borderId="61" xfId="0" applyFont="1" applyBorder="1" applyAlignment="1">
      <alignment horizontal="center" vertical="center"/>
    </xf>
    <xf numFmtId="0" fontId="3" fillId="0" borderId="82" xfId="0" applyFont="1" applyBorder="1" applyAlignment="1">
      <alignment horizontal="center" vertical="center"/>
    </xf>
    <xf numFmtId="0" fontId="3" fillId="0" borderId="26" xfId="0" applyFont="1" applyBorder="1" applyAlignment="1">
      <alignment horizontal="right" vertical="top"/>
    </xf>
    <xf numFmtId="0" fontId="3" fillId="0" borderId="14" xfId="0" applyFont="1" applyBorder="1" applyAlignment="1">
      <alignment horizontal="right" vertical="top"/>
    </xf>
    <xf numFmtId="0" fontId="3" fillId="0" borderId="27"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83" xfId="0" applyFont="1" applyBorder="1" applyAlignment="1">
      <alignment horizontal="center" vertical="center"/>
    </xf>
    <xf numFmtId="0" fontId="3" fillId="0" borderId="92" xfId="0" applyFont="1" applyBorder="1" applyAlignment="1">
      <alignment horizontal="center" vertical="center"/>
    </xf>
    <xf numFmtId="0" fontId="3" fillId="0" borderId="36" xfId="0" applyFont="1" applyBorder="1" applyAlignment="1">
      <alignment horizontal="center" vertical="center"/>
    </xf>
    <xf numFmtId="0" fontId="3" fillId="0" borderId="81" xfId="0" applyFont="1" applyBorder="1" applyAlignment="1">
      <alignment horizontal="left" vertical="top" wrapText="1"/>
    </xf>
    <xf numFmtId="0" fontId="3" fillId="0" borderId="13" xfId="0" applyFont="1" applyBorder="1" applyAlignment="1">
      <alignment horizontal="left" vertical="top" wrapText="1"/>
    </xf>
    <xf numFmtId="0" fontId="3" fillId="0" borderId="53" xfId="0" applyFont="1" applyBorder="1" applyAlignment="1">
      <alignment vertical="top" wrapText="1"/>
    </xf>
    <xf numFmtId="0" fontId="0" fillId="0" borderId="16" xfId="0" applyBorder="1" applyAlignment="1">
      <alignment/>
    </xf>
    <xf numFmtId="0" fontId="3" fillId="0" borderId="60" xfId="0" applyFont="1" applyBorder="1" applyAlignment="1">
      <alignment horizontal="right" vertical="top"/>
    </xf>
    <xf numFmtId="0" fontId="3" fillId="0" borderId="40" xfId="0" applyFont="1" applyBorder="1" applyAlignment="1">
      <alignment horizontal="right" vertical="top"/>
    </xf>
    <xf numFmtId="0" fontId="3" fillId="0" borderId="39" xfId="0" applyFont="1" applyBorder="1" applyAlignment="1">
      <alignment horizontal="right" vertical="top"/>
    </xf>
    <xf numFmtId="0" fontId="3" fillId="0" borderId="52" xfId="0" applyFont="1" applyBorder="1" applyAlignment="1">
      <alignment horizontal="left" vertical="top" wrapText="1"/>
    </xf>
    <xf numFmtId="0" fontId="0" fillId="0" borderId="45" xfId="0" applyBorder="1" applyAlignment="1">
      <alignment horizontal="left" vertical="top" wrapText="1"/>
    </xf>
    <xf numFmtId="0" fontId="3" fillId="0" borderId="56" xfId="0" applyFont="1" applyBorder="1" applyAlignment="1">
      <alignment horizontal="left" vertical="top" wrapText="1"/>
    </xf>
    <xf numFmtId="0" fontId="0" fillId="0" borderId="55" xfId="0" applyBorder="1" applyAlignment="1">
      <alignment horizontal="left" vertical="top" wrapText="1"/>
    </xf>
    <xf numFmtId="0" fontId="3" fillId="0" borderId="50" xfId="0" applyFont="1" applyBorder="1" applyAlignment="1">
      <alignment vertical="top" wrapText="1"/>
    </xf>
    <xf numFmtId="0" fontId="0" fillId="0" borderId="32" xfId="0" applyBorder="1" applyAlignment="1">
      <alignment/>
    </xf>
    <xf numFmtId="0" fontId="3" fillId="0" borderId="50" xfId="0" applyFont="1" applyBorder="1" applyAlignment="1" quotePrefix="1">
      <alignment vertical="top" wrapText="1"/>
    </xf>
    <xf numFmtId="0" fontId="3" fillId="0" borderId="45" xfId="0" applyFont="1" applyBorder="1" applyAlignment="1">
      <alignment vertical="top" wrapText="1"/>
    </xf>
    <xf numFmtId="0" fontId="0" fillId="0" borderId="19" xfId="0" applyBorder="1" applyAlignment="1">
      <alignment/>
    </xf>
    <xf numFmtId="0" fontId="3" fillId="0" borderId="51" xfId="0" applyFont="1" applyBorder="1" applyAlignment="1">
      <alignment horizontal="left" vertical="top" wrapText="1"/>
    </xf>
    <xf numFmtId="0" fontId="3" fillId="0" borderId="29" xfId="0" applyFont="1" applyBorder="1" applyAlignment="1">
      <alignment horizontal="left" vertical="top" wrapText="1"/>
    </xf>
    <xf numFmtId="0" fontId="3" fillId="0" borderId="11" xfId="0" applyFont="1" applyBorder="1" applyAlignment="1">
      <alignment vertical="top" wrapText="1"/>
    </xf>
    <xf numFmtId="0" fontId="0" fillId="0" borderId="91" xfId="0" applyBorder="1" applyAlignment="1">
      <alignment/>
    </xf>
    <xf numFmtId="0" fontId="3" fillId="0" borderId="84" xfId="0" applyFont="1" applyBorder="1" applyAlignment="1">
      <alignment vertical="top" wrapText="1"/>
    </xf>
    <xf numFmtId="0" fontId="0" fillId="0" borderId="34" xfId="0" applyBorder="1" applyAlignment="1">
      <alignment/>
    </xf>
    <xf numFmtId="0" fontId="3" fillId="0" borderId="89" xfId="0" applyFont="1" applyBorder="1" applyAlignment="1">
      <alignment vertical="top" wrapText="1"/>
    </xf>
    <xf numFmtId="0" fontId="0" fillId="0" borderId="33" xfId="0" applyBorder="1" applyAlignment="1">
      <alignment/>
    </xf>
    <xf numFmtId="0" fontId="3" fillId="0" borderId="70" xfId="0" applyFont="1" applyBorder="1" applyAlignment="1">
      <alignment horizontal="left" vertical="top" wrapText="1"/>
    </xf>
    <xf numFmtId="0" fontId="3" fillId="0" borderId="50" xfId="0" applyFont="1" applyBorder="1" applyAlignment="1">
      <alignment horizontal="left" vertical="center"/>
    </xf>
    <xf numFmtId="0" fontId="3" fillId="0" borderId="32" xfId="0" applyFont="1" applyBorder="1" applyAlignment="1">
      <alignment horizontal="left" vertical="center"/>
    </xf>
    <xf numFmtId="0" fontId="3" fillId="0" borderId="72" xfId="0" applyFont="1" applyBorder="1" applyAlignment="1">
      <alignment horizontal="left" vertical="top" wrapText="1"/>
    </xf>
    <xf numFmtId="0" fontId="3" fillId="0" borderId="31" xfId="0" applyFont="1" applyBorder="1" applyAlignment="1">
      <alignment horizontal="right" vertical="top"/>
    </xf>
    <xf numFmtId="0" fontId="3" fillId="0" borderId="20" xfId="0" applyFont="1" applyBorder="1" applyAlignment="1">
      <alignment horizontal="right" vertical="top"/>
    </xf>
    <xf numFmtId="0" fontId="2" fillId="0" borderId="10" xfId="0" applyFont="1" applyBorder="1" applyAlignment="1">
      <alignment horizontal="center" vertical="center" textRotation="90" wrapText="1"/>
    </xf>
    <xf numFmtId="0" fontId="2" fillId="0" borderId="6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3" fillId="0" borderId="88" xfId="0" applyFont="1" applyFill="1" applyBorder="1" applyAlignment="1">
      <alignment horizontal="left" vertical="top"/>
    </xf>
    <xf numFmtId="0" fontId="0" fillId="0" borderId="87" xfId="0" applyBorder="1" applyAlignment="1">
      <alignment/>
    </xf>
    <xf numFmtId="0" fontId="3" fillId="39" borderId="20" xfId="0" applyFont="1" applyFill="1" applyBorder="1" applyAlignment="1">
      <alignment horizontal="right" vertical="top"/>
    </xf>
    <xf numFmtId="0" fontId="3" fillId="39" borderId="17" xfId="0" applyFont="1" applyFill="1" applyBorder="1" applyAlignment="1">
      <alignment horizontal="right" vertical="top"/>
    </xf>
    <xf numFmtId="0" fontId="3" fillId="0" borderId="76" xfId="0" applyFont="1" applyBorder="1" applyAlignment="1">
      <alignment vertical="top" wrapText="1"/>
    </xf>
    <xf numFmtId="0" fontId="0" fillId="0" borderId="85" xfId="0" applyBorder="1" applyAlignment="1">
      <alignment/>
    </xf>
    <xf numFmtId="0" fontId="3" fillId="0" borderId="51" xfId="0" applyFont="1" applyBorder="1" applyAlignment="1">
      <alignment vertical="top" wrapText="1"/>
    </xf>
    <xf numFmtId="0" fontId="0" fillId="0" borderId="73" xfId="0" applyBorder="1" applyAlignment="1">
      <alignment/>
    </xf>
    <xf numFmtId="0" fontId="3" fillId="0" borderId="69" xfId="0" applyFont="1" applyBorder="1" applyAlignment="1">
      <alignment vertical="top" wrapText="1"/>
    </xf>
    <xf numFmtId="0" fontId="0" fillId="0" borderId="68" xfId="0" applyBorder="1" applyAlignment="1">
      <alignment/>
    </xf>
    <xf numFmtId="0" fontId="2" fillId="0" borderId="61" xfId="0" applyFont="1" applyBorder="1" applyAlignment="1">
      <alignment horizontal="center" vertical="center" textRotation="90"/>
    </xf>
    <xf numFmtId="0" fontId="2" fillId="0" borderId="18" xfId="0" applyFont="1" applyBorder="1" applyAlignment="1">
      <alignment horizontal="center" vertical="center" textRotation="90"/>
    </xf>
    <xf numFmtId="0" fontId="2" fillId="0" borderId="25" xfId="0" applyFont="1" applyBorder="1" applyAlignment="1">
      <alignment horizontal="center" vertical="center" textRotation="90"/>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57" xfId="0" applyFont="1" applyBorder="1" applyAlignment="1">
      <alignment horizontal="left" vertical="top" wrapText="1"/>
    </xf>
    <xf numFmtId="0" fontId="3" fillId="0" borderId="58" xfId="0" applyFont="1" applyBorder="1" applyAlignment="1">
      <alignment horizontal="left" vertical="top"/>
    </xf>
    <xf numFmtId="0" fontId="3" fillId="0" borderId="55" xfId="0" applyFont="1" applyBorder="1" applyAlignment="1">
      <alignment horizontal="left" vertical="top"/>
    </xf>
    <xf numFmtId="0" fontId="3" fillId="0" borderId="84" xfId="0" applyFont="1" applyBorder="1" applyAlignment="1">
      <alignment horizontal="left" vertical="center"/>
    </xf>
    <xf numFmtId="0" fontId="3" fillId="0" borderId="34" xfId="0" applyFont="1" applyBorder="1" applyAlignment="1">
      <alignment horizontal="left" vertical="center"/>
    </xf>
    <xf numFmtId="0" fontId="2" fillId="0" borderId="51" xfId="0" applyFont="1" applyBorder="1" applyAlignment="1">
      <alignment horizontal="center" textRotation="90"/>
    </xf>
    <xf numFmtId="0" fontId="2" fillId="0" borderId="69" xfId="0" applyFont="1" applyBorder="1" applyAlignment="1">
      <alignment horizontal="center" textRotation="90"/>
    </xf>
    <xf numFmtId="0" fontId="2" fillId="0" borderId="76" xfId="0" applyFont="1" applyBorder="1" applyAlignment="1">
      <alignment horizontal="center" textRotation="90"/>
    </xf>
    <xf numFmtId="0" fontId="2" fillId="0" borderId="29" xfId="0" applyFont="1" applyBorder="1" applyAlignment="1">
      <alignment horizontal="center" textRotation="90"/>
    </xf>
    <xf numFmtId="0" fontId="2" fillId="0" borderId="0" xfId="0" applyFont="1" applyBorder="1" applyAlignment="1">
      <alignment horizontal="center" textRotation="90"/>
    </xf>
    <xf numFmtId="0" fontId="2" fillId="0" borderId="42" xfId="0" applyFont="1" applyBorder="1" applyAlignment="1">
      <alignment horizontal="center" textRotation="90"/>
    </xf>
    <xf numFmtId="0" fontId="3" fillId="33" borderId="19" xfId="0" applyFont="1" applyFill="1" applyBorder="1" applyAlignment="1">
      <alignment horizontal="center" vertical="top"/>
    </xf>
    <xf numFmtId="0" fontId="6" fillId="0" borderId="0" xfId="0" applyFont="1" applyBorder="1" applyAlignment="1">
      <alignment horizontal="center" vertical="center" wrapText="1"/>
    </xf>
    <xf numFmtId="0" fontId="2" fillId="0" borderId="61" xfId="0" applyFont="1" applyBorder="1" applyAlignment="1">
      <alignment horizontal="center" textRotation="90"/>
    </xf>
    <xf numFmtId="0" fontId="2" fillId="0" borderId="18" xfId="0" applyFont="1" applyBorder="1" applyAlignment="1">
      <alignment horizontal="center" textRotation="90"/>
    </xf>
    <xf numFmtId="0" fontId="2" fillId="0" borderId="25" xfId="0" applyFont="1" applyBorder="1" applyAlignment="1">
      <alignment horizontal="center" textRotation="90"/>
    </xf>
    <xf numFmtId="0" fontId="3" fillId="33" borderId="23" xfId="0" applyFont="1" applyFill="1" applyBorder="1" applyAlignment="1">
      <alignment horizontal="right" vertical="top"/>
    </xf>
    <xf numFmtId="0" fontId="3" fillId="45" borderId="81" xfId="0" applyFont="1" applyFill="1" applyBorder="1" applyAlignment="1">
      <alignment horizontal="right" vertical="top"/>
    </xf>
    <xf numFmtId="0" fontId="3" fillId="33" borderId="72" xfId="0" applyFont="1" applyFill="1" applyBorder="1" applyAlignment="1">
      <alignment horizontal="right" vertical="top"/>
    </xf>
    <xf numFmtId="0" fontId="3" fillId="33" borderId="72" xfId="0" applyFont="1" applyFill="1" applyBorder="1" applyAlignment="1">
      <alignment horizontal="center" vertical="top"/>
    </xf>
    <xf numFmtId="0" fontId="2" fillId="0" borderId="61"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52"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25" xfId="0" applyFont="1" applyBorder="1" applyAlignment="1">
      <alignment horizontal="center" vertical="center"/>
    </xf>
    <xf numFmtId="0" fontId="3" fillId="0" borderId="28" xfId="0" applyFont="1" applyBorder="1" applyAlignment="1">
      <alignment horizontal="left" vertical="top" wrapText="1"/>
    </xf>
    <xf numFmtId="0" fontId="3" fillId="0" borderId="19" xfId="0" applyFont="1" applyBorder="1" applyAlignment="1">
      <alignment horizontal="left" vertical="top" wrapText="1"/>
    </xf>
    <xf numFmtId="0" fontId="3" fillId="0" borderId="54" xfId="0" applyFont="1" applyBorder="1" applyAlignment="1">
      <alignment horizontal="left" vertical="top"/>
    </xf>
    <xf numFmtId="0" fontId="3" fillId="0" borderId="93" xfId="0" applyFont="1" applyBorder="1" applyAlignment="1">
      <alignment horizontal="left" vertical="top" wrapText="1"/>
    </xf>
    <xf numFmtId="0" fontId="3" fillId="0" borderId="67" xfId="0" applyFont="1" applyBorder="1" applyAlignment="1">
      <alignment horizontal="left" vertical="top" wrapText="1"/>
    </xf>
    <xf numFmtId="0" fontId="2" fillId="0" borderId="41" xfId="0" applyFont="1" applyBorder="1" applyAlignment="1">
      <alignment horizontal="center" textRotation="90" wrapText="1"/>
    </xf>
    <xf numFmtId="0" fontId="2" fillId="0" borderId="44" xfId="0" applyFont="1" applyBorder="1" applyAlignment="1">
      <alignment horizontal="center" textRotation="90" wrapText="1"/>
    </xf>
    <xf numFmtId="0" fontId="2" fillId="0" borderId="36" xfId="0" applyFont="1" applyBorder="1" applyAlignment="1">
      <alignment horizontal="center" textRotation="90" wrapText="1"/>
    </xf>
    <xf numFmtId="0" fontId="3" fillId="0" borderId="50" xfId="0" applyFont="1" applyBorder="1" applyAlignment="1">
      <alignment vertical="top"/>
    </xf>
    <xf numFmtId="0" fontId="3" fillId="0" borderId="88" xfId="0" applyFont="1" applyBorder="1" applyAlignment="1">
      <alignment vertical="top" wrapText="1"/>
    </xf>
    <xf numFmtId="0" fontId="0" fillId="0" borderId="73" xfId="0" applyBorder="1" applyAlignment="1">
      <alignment horizontal="left" vertical="top" wrapText="1"/>
    </xf>
    <xf numFmtId="0" fontId="3" fillId="0" borderId="93" xfId="0" applyFont="1" applyBorder="1" applyAlignment="1">
      <alignment vertical="top" wrapText="1"/>
    </xf>
    <xf numFmtId="0" fontId="0" fillId="0" borderId="67" xfId="0" applyBorder="1" applyAlignment="1">
      <alignment/>
    </xf>
    <xf numFmtId="0" fontId="3" fillId="0" borderId="50" xfId="0" applyFont="1" applyBorder="1" applyAlignment="1">
      <alignment horizontal="left" vertical="top"/>
    </xf>
    <xf numFmtId="0" fontId="0" fillId="0" borderId="32" xfId="0" applyBorder="1" applyAlignment="1">
      <alignment horizontal="left" vertical="top"/>
    </xf>
    <xf numFmtId="0" fontId="3" fillId="0" borderId="89" xfId="0" applyFont="1" applyBorder="1" applyAlignment="1">
      <alignment horizontal="left" vertical="top"/>
    </xf>
    <xf numFmtId="0" fontId="0" fillId="0" borderId="33" xfId="0" applyBorder="1" applyAlignment="1">
      <alignment horizontal="left" vertical="top"/>
    </xf>
    <xf numFmtId="0" fontId="0" fillId="0" borderId="27" xfId="0" applyBorder="1" applyAlignment="1">
      <alignment horizontal="center" vertical="center"/>
    </xf>
    <xf numFmtId="0" fontId="3" fillId="0" borderId="54" xfId="0" applyFont="1" applyBorder="1" applyAlignment="1">
      <alignment horizontal="left" vertical="top" wrapText="1"/>
    </xf>
    <xf numFmtId="0" fontId="3" fillId="0" borderId="59" xfId="0" applyFont="1" applyBorder="1" applyAlignment="1">
      <alignment horizontal="left" vertical="center"/>
    </xf>
    <xf numFmtId="0" fontId="0" fillId="0" borderId="66" xfId="0" applyBorder="1" applyAlignment="1">
      <alignment horizontal="left" vertical="center"/>
    </xf>
    <xf numFmtId="0" fontId="3" fillId="0" borderId="23" xfId="0" applyFont="1" applyBorder="1" applyAlignment="1">
      <alignment vertical="top" wrapText="1"/>
    </xf>
    <xf numFmtId="0" fontId="3" fillId="0" borderId="13" xfId="0" applyFont="1" applyBorder="1" applyAlignment="1">
      <alignment vertical="top" wrapText="1"/>
    </xf>
    <xf numFmtId="0" fontId="3" fillId="0" borderId="12" xfId="0" applyFont="1" applyBorder="1" applyAlignment="1">
      <alignment horizontal="center" vertical="center"/>
    </xf>
    <xf numFmtId="0" fontId="2" fillId="0" borderId="10" xfId="0" applyFont="1" applyBorder="1" applyAlignment="1">
      <alignment horizontal="center" vertical="center" textRotation="90"/>
    </xf>
    <xf numFmtId="0" fontId="0" fillId="0" borderId="18" xfId="0" applyBorder="1" applyAlignment="1">
      <alignment horizontal="center" vertical="center"/>
    </xf>
    <xf numFmtId="0" fontId="0" fillId="0" borderId="82" xfId="0" applyBorder="1" applyAlignment="1">
      <alignment horizontal="center" vertical="center"/>
    </xf>
    <xf numFmtId="0" fontId="2" fillId="39" borderId="61" xfId="0" applyFont="1" applyFill="1" applyBorder="1" applyAlignment="1">
      <alignment horizontal="center" vertical="center" textRotation="90" wrapText="1"/>
    </xf>
    <xf numFmtId="0" fontId="2" fillId="39" borderId="18" xfId="0" applyFont="1" applyFill="1" applyBorder="1" applyAlignment="1">
      <alignment horizontal="center" vertical="center" textRotation="90" wrapText="1"/>
    </xf>
    <xf numFmtId="0" fontId="3" fillId="39" borderId="60" xfId="0" applyFont="1" applyFill="1" applyBorder="1" applyAlignment="1">
      <alignment horizontal="right" vertical="top"/>
    </xf>
    <xf numFmtId="0" fontId="3" fillId="39" borderId="40" xfId="0" applyFont="1" applyFill="1" applyBorder="1" applyAlignment="1">
      <alignment horizontal="right" vertical="top"/>
    </xf>
    <xf numFmtId="0" fontId="3" fillId="39" borderId="11" xfId="0" applyFont="1" applyFill="1" applyBorder="1" applyAlignment="1">
      <alignment horizontal="right" vertical="top"/>
    </xf>
    <xf numFmtId="0" fontId="3" fillId="39" borderId="59" xfId="0" applyFont="1" applyFill="1" applyBorder="1" applyAlignment="1">
      <alignment horizontal="right" vertical="top"/>
    </xf>
    <xf numFmtId="0" fontId="3" fillId="39" borderId="59" xfId="0" applyFont="1" applyFill="1" applyBorder="1" applyAlignment="1">
      <alignment horizontal="center" vertical="top"/>
    </xf>
    <xf numFmtId="0" fontId="3" fillId="39" borderId="91" xfId="0" applyFont="1" applyFill="1" applyBorder="1" applyAlignment="1">
      <alignment horizontal="center" vertical="top"/>
    </xf>
    <xf numFmtId="0" fontId="4" fillId="0" borderId="51" xfId="0" applyFont="1" applyBorder="1" applyAlignment="1">
      <alignment horizontal="center" vertical="center" textRotation="90"/>
    </xf>
    <xf numFmtId="0" fontId="4" fillId="0" borderId="69" xfId="0" applyFont="1" applyBorder="1" applyAlignment="1">
      <alignment horizontal="center" vertical="center" textRotation="90"/>
    </xf>
    <xf numFmtId="0" fontId="4" fillId="0" borderId="76" xfId="0" applyFont="1" applyBorder="1" applyAlignment="1">
      <alignment horizontal="center" vertical="center" textRotation="90"/>
    </xf>
    <xf numFmtId="0" fontId="3" fillId="0" borderId="58" xfId="0" applyNumberFormat="1" applyFont="1" applyBorder="1" applyAlignment="1">
      <alignment horizontal="left" vertical="top" wrapText="1"/>
    </xf>
    <xf numFmtId="0" fontId="3" fillId="0" borderId="55" xfId="0" applyNumberFormat="1" applyFont="1" applyBorder="1" applyAlignment="1">
      <alignment horizontal="left" vertical="top" wrapText="1"/>
    </xf>
    <xf numFmtId="0" fontId="0" fillId="0" borderId="19" xfId="58" applyFont="1" applyFill="1" applyBorder="1" applyAlignment="1">
      <alignment horizontal="right" vertical="top"/>
      <protection/>
    </xf>
    <xf numFmtId="0" fontId="0" fillId="0" borderId="16" xfId="58" applyFont="1" applyFill="1" applyBorder="1" applyAlignment="1">
      <alignment horizontal="right" vertical="top"/>
      <protection/>
    </xf>
    <xf numFmtId="0" fontId="0" fillId="0" borderId="13" xfId="58" applyFont="1" applyFill="1" applyBorder="1" applyAlignment="1">
      <alignment horizontal="right" vertical="top"/>
      <protection/>
    </xf>
    <xf numFmtId="0" fontId="0" fillId="0" borderId="19" xfId="0" applyFont="1" applyFill="1" applyBorder="1" applyAlignment="1">
      <alignment horizontal="right" vertical="top"/>
    </xf>
    <xf numFmtId="0" fontId="0" fillId="0" borderId="16" xfId="0" applyFont="1" applyFill="1" applyBorder="1" applyAlignment="1">
      <alignment horizontal="right" vertical="top"/>
    </xf>
    <xf numFmtId="0" fontId="0" fillId="42" borderId="19" xfId="58" applyFont="1" applyFill="1" applyBorder="1" applyAlignment="1">
      <alignment horizontal="right" vertical="top"/>
      <protection/>
    </xf>
    <xf numFmtId="0" fontId="3" fillId="40" borderId="60" xfId="0" applyFont="1" applyFill="1" applyBorder="1" applyAlignment="1">
      <alignment horizontal="right" vertical="top"/>
    </xf>
    <xf numFmtId="0" fontId="3" fillId="40" borderId="14" xfId="0" applyFont="1" applyFill="1" applyBorder="1" applyAlignment="1">
      <alignment horizontal="right" vertical="top"/>
    </xf>
    <xf numFmtId="164" fontId="2" fillId="0" borderId="70" xfId="0" applyNumberFormat="1" applyFont="1" applyBorder="1" applyAlignment="1">
      <alignment horizontal="right" vertical="center"/>
    </xf>
    <xf numFmtId="164" fontId="2" fillId="0" borderId="81" xfId="0" applyNumberFormat="1" applyFont="1" applyBorder="1" applyAlignment="1">
      <alignment horizontal="right" vertical="center"/>
    </xf>
    <xf numFmtId="164" fontId="2" fillId="0" borderId="72" xfId="0" applyNumberFormat="1" applyFont="1" applyBorder="1" applyAlignment="1">
      <alignment horizontal="right" vertical="center"/>
    </xf>
    <xf numFmtId="0" fontId="0" fillId="0" borderId="23" xfId="58" applyFont="1" applyFill="1" applyBorder="1" applyAlignment="1">
      <alignment horizontal="right" vertical="top"/>
      <protection/>
    </xf>
    <xf numFmtId="0" fontId="0" fillId="0" borderId="81" xfId="58" applyFont="1" applyFill="1" applyBorder="1" applyAlignment="1">
      <alignment horizontal="right" vertical="top"/>
      <protection/>
    </xf>
    <xf numFmtId="0" fontId="0" fillId="0" borderId="72" xfId="58" applyFont="1" applyFill="1" applyBorder="1" applyAlignment="1">
      <alignment horizontal="right" vertical="top"/>
      <protection/>
    </xf>
    <xf numFmtId="0" fontId="0" fillId="42" borderId="13" xfId="58" applyFont="1" applyFill="1" applyBorder="1" applyAlignment="1">
      <alignment horizontal="right" vertical="top"/>
      <protection/>
    </xf>
    <xf numFmtId="0" fontId="0" fillId="0" borderId="28" xfId="58" applyFont="1" applyFill="1" applyBorder="1" applyAlignment="1">
      <alignment horizontal="right" vertical="top"/>
      <protection/>
    </xf>
    <xf numFmtId="0" fontId="0" fillId="42" borderId="28" xfId="58" applyFont="1" applyFill="1" applyBorder="1" applyAlignment="1">
      <alignment horizontal="right" vertical="top"/>
      <protection/>
    </xf>
    <xf numFmtId="0" fontId="0" fillId="42" borderId="16" xfId="58" applyFont="1" applyFill="1" applyBorder="1" applyAlignment="1">
      <alignment horizontal="right" vertical="top"/>
      <protection/>
    </xf>
    <xf numFmtId="0" fontId="0" fillId="42" borderId="81" xfId="58" applyFont="1" applyFill="1" applyBorder="1" applyAlignment="1">
      <alignment horizontal="right" vertical="top"/>
      <protection/>
    </xf>
    <xf numFmtId="0" fontId="0" fillId="42" borderId="23" xfId="58" applyFont="1" applyFill="1" applyBorder="1" applyAlignment="1">
      <alignment horizontal="right" vertical="top"/>
      <protection/>
    </xf>
    <xf numFmtId="0" fontId="0" fillId="42" borderId="72" xfId="58" applyFont="1" applyFill="1" applyBorder="1" applyAlignment="1">
      <alignment horizontal="right" vertical="top"/>
      <protection/>
    </xf>
    <xf numFmtId="14" fontId="2" fillId="0" borderId="0" xfId="0" applyNumberFormat="1" applyFont="1" applyBorder="1" applyAlignment="1">
      <alignment horizontal="left"/>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xf>
    <xf numFmtId="0" fontId="3" fillId="40" borderId="20" xfId="0" applyFont="1" applyFill="1" applyBorder="1" applyAlignment="1">
      <alignment horizontal="right" vertical="top"/>
    </xf>
    <xf numFmtId="0" fontId="3" fillId="40" borderId="17" xfId="0" applyFont="1" applyFill="1" applyBorder="1" applyAlignment="1">
      <alignment horizontal="right" vertical="top"/>
    </xf>
    <xf numFmtId="0" fontId="2" fillId="0" borderId="61" xfId="0" applyFont="1" applyBorder="1" applyAlignment="1">
      <alignment horizontal="center" textRotation="90" wrapText="1"/>
    </xf>
    <xf numFmtId="0" fontId="2" fillId="0" borderId="25" xfId="0" applyFont="1" applyBorder="1" applyAlignment="1">
      <alignment horizontal="center" textRotation="90" wrapText="1"/>
    </xf>
    <xf numFmtId="0" fontId="0" fillId="0" borderId="13" xfId="0" applyFont="1" applyFill="1" applyBorder="1" applyAlignment="1">
      <alignment horizontal="right" vertical="top"/>
    </xf>
    <xf numFmtId="0" fontId="3" fillId="0" borderId="45" xfId="0" applyFont="1" applyBorder="1" applyAlignment="1">
      <alignment horizontal="left" vertical="top"/>
    </xf>
    <xf numFmtId="0" fontId="3" fillId="0" borderId="17" xfId="0" applyFont="1" applyBorder="1" applyAlignment="1">
      <alignment horizontal="right" vertical="top"/>
    </xf>
    <xf numFmtId="0" fontId="3" fillId="0" borderId="22" xfId="0" applyFont="1" applyBorder="1" applyAlignment="1">
      <alignment horizontal="right" vertical="top"/>
    </xf>
    <xf numFmtId="0" fontId="2" fillId="0" borderId="29" xfId="58" applyFont="1" applyFill="1" applyBorder="1" applyAlignment="1">
      <alignment horizontal="center" textRotation="90" wrapText="1"/>
      <protection/>
    </xf>
    <xf numFmtId="0" fontId="2" fillId="0" borderId="0" xfId="58" applyFont="1" applyFill="1" applyBorder="1" applyAlignment="1">
      <alignment horizontal="center" textRotation="90" wrapText="1"/>
      <protection/>
    </xf>
    <xf numFmtId="0" fontId="2" fillId="0" borderId="42" xfId="58" applyFont="1" applyFill="1" applyBorder="1" applyAlignment="1">
      <alignment horizontal="center" textRotation="90" wrapText="1"/>
      <protection/>
    </xf>
    <xf numFmtId="0" fontId="2" fillId="0" borderId="11" xfId="0" applyFont="1" applyBorder="1" applyAlignment="1">
      <alignment horizontal="right" vertical="center" wrapText="1"/>
    </xf>
    <xf numFmtId="0" fontId="2" fillId="0" borderId="59" xfId="0" applyFont="1" applyBorder="1" applyAlignment="1">
      <alignment horizontal="right" vertical="center" wrapText="1"/>
    </xf>
    <xf numFmtId="0" fontId="2" fillId="0" borderId="66" xfId="0" applyFont="1" applyBorder="1" applyAlignment="1">
      <alignment horizontal="right" vertical="center" wrapText="1"/>
    </xf>
    <xf numFmtId="0" fontId="3" fillId="0" borderId="26" xfId="0" applyFont="1" applyFill="1" applyBorder="1" applyAlignment="1">
      <alignment horizontal="right" vertical="top"/>
    </xf>
    <xf numFmtId="0" fontId="3" fillId="0" borderId="14" xfId="0" applyFont="1" applyFill="1" applyBorder="1" applyAlignment="1">
      <alignment horizontal="right" vertical="top"/>
    </xf>
    <xf numFmtId="0" fontId="2" fillId="0" borderId="29" xfId="0" applyFont="1" applyFill="1" applyBorder="1" applyAlignment="1">
      <alignment horizontal="center" textRotation="90" wrapText="1"/>
    </xf>
    <xf numFmtId="0" fontId="2" fillId="0" borderId="0" xfId="0" applyFont="1" applyFill="1" applyBorder="1" applyAlignment="1">
      <alignment horizontal="center" textRotation="90" wrapText="1"/>
    </xf>
    <xf numFmtId="0" fontId="2" fillId="0" borderId="42" xfId="0" applyFont="1" applyFill="1" applyBorder="1" applyAlignment="1">
      <alignment horizontal="center" textRotation="90" wrapText="1"/>
    </xf>
    <xf numFmtId="0" fontId="0" fillId="0" borderId="81" xfId="0" applyFont="1" applyFill="1" applyBorder="1" applyAlignment="1">
      <alignment horizontal="right" vertical="top"/>
    </xf>
    <xf numFmtId="0" fontId="3" fillId="40" borderId="31" xfId="0" applyFont="1" applyFill="1" applyBorder="1" applyAlignment="1">
      <alignment horizontal="right" vertical="top"/>
    </xf>
    <xf numFmtId="0" fontId="2" fillId="0" borderId="12"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3" fillId="0" borderId="76" xfId="0" applyFont="1" applyBorder="1" applyAlignment="1">
      <alignment horizontal="right" vertical="top"/>
    </xf>
    <xf numFmtId="0" fontId="3" fillId="0" borderId="42" xfId="0" applyFont="1" applyBorder="1" applyAlignment="1">
      <alignment horizontal="right" vertical="top"/>
    </xf>
    <xf numFmtId="0" fontId="0" fillId="0" borderId="18" xfId="0" applyBorder="1" applyAlignment="1">
      <alignment/>
    </xf>
    <xf numFmtId="0" fontId="0" fillId="0" borderId="25" xfId="0" applyBorder="1" applyAlignment="1">
      <alignment/>
    </xf>
    <xf numFmtId="0" fontId="3" fillId="0" borderId="57" xfId="0" applyFont="1" applyBorder="1" applyAlignment="1">
      <alignment horizontal="left" vertical="top"/>
    </xf>
    <xf numFmtId="0" fontId="2" fillId="0" borderId="11" xfId="0" applyFont="1" applyBorder="1" applyAlignment="1">
      <alignment horizontal="right" vertical="center"/>
    </xf>
    <xf numFmtId="0" fontId="2" fillId="0" borderId="59" xfId="0" applyFont="1" applyBorder="1" applyAlignment="1">
      <alignment horizontal="right" vertical="center"/>
    </xf>
    <xf numFmtId="0" fontId="2" fillId="0" borderId="66" xfId="0" applyFont="1" applyBorder="1" applyAlignment="1">
      <alignment horizontal="right" vertical="center"/>
    </xf>
    <xf numFmtId="0" fontId="3" fillId="0" borderId="65" xfId="0" applyFont="1" applyBorder="1" applyAlignment="1">
      <alignment horizontal="right" vertical="top"/>
    </xf>
    <xf numFmtId="0" fontId="3" fillId="0" borderId="21" xfId="0" applyFont="1" applyBorder="1" applyAlignment="1">
      <alignment horizontal="right" vertical="top"/>
    </xf>
    <xf numFmtId="0" fontId="0" fillId="0" borderId="23" xfId="0" applyFont="1" applyFill="1" applyBorder="1" applyAlignment="1">
      <alignment horizontal="right" vertical="top"/>
    </xf>
    <xf numFmtId="0" fontId="0" fillId="42" borderId="23" xfId="0" applyFont="1" applyFill="1" applyBorder="1" applyAlignment="1">
      <alignment horizontal="right" vertical="top"/>
    </xf>
    <xf numFmtId="0" fontId="0" fillId="42" borderId="72" xfId="0" applyFont="1" applyFill="1" applyBorder="1" applyAlignment="1">
      <alignment horizontal="right" vertical="top"/>
    </xf>
    <xf numFmtId="0" fontId="2" fillId="0" borderId="76" xfId="0" applyFont="1" applyBorder="1" applyAlignment="1">
      <alignment horizontal="right" vertical="center" wrapText="1"/>
    </xf>
    <xf numFmtId="0" fontId="2" fillId="0" borderId="42" xfId="0" applyFont="1" applyBorder="1" applyAlignment="1">
      <alignment horizontal="right" vertical="center" wrapText="1"/>
    </xf>
    <xf numFmtId="0" fontId="2" fillId="0" borderId="85" xfId="0" applyFont="1" applyBorder="1" applyAlignment="1">
      <alignment horizontal="right" vertical="center" wrapText="1"/>
    </xf>
    <xf numFmtId="0" fontId="0" fillId="0" borderId="72" xfId="0" applyFont="1" applyFill="1" applyBorder="1" applyAlignment="1">
      <alignment horizontal="right" vertical="top"/>
    </xf>
    <xf numFmtId="0" fontId="3" fillId="0" borderId="73" xfId="0" applyFont="1" applyBorder="1" applyAlignment="1">
      <alignment horizontal="right" vertical="top"/>
    </xf>
    <xf numFmtId="0" fontId="0" fillId="0" borderId="28" xfId="0" applyFont="1" applyFill="1" applyBorder="1" applyAlignment="1">
      <alignment horizontal="right" vertical="top"/>
    </xf>
    <xf numFmtId="0" fontId="2" fillId="0" borderId="0" xfId="0" applyFont="1" applyAlignment="1">
      <alignment horizontal="right"/>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61" xfId="0" applyFont="1" applyBorder="1" applyAlignment="1">
      <alignment horizontal="right" vertical="center" wrapText="1"/>
    </xf>
    <xf numFmtId="0" fontId="3" fillId="0" borderId="0" xfId="0" applyFont="1" applyAlignment="1">
      <alignment horizontal="right" vertical="top"/>
    </xf>
    <xf numFmtId="0" fontId="2" fillId="0" borderId="0" xfId="0" applyFont="1" applyFill="1" applyAlignment="1">
      <alignment horizontal="right" vertical="center"/>
    </xf>
    <xf numFmtId="0" fontId="2" fillId="0" borderId="44" xfId="0" applyFont="1" applyFill="1" applyBorder="1" applyAlignment="1">
      <alignment horizontal="right" vertical="center"/>
    </xf>
    <xf numFmtId="0" fontId="2" fillId="0" borderId="0" xfId="0" applyFont="1" applyAlignment="1">
      <alignment horizontal="right" vertical="center"/>
    </xf>
    <xf numFmtId="0" fontId="2" fillId="0" borderId="44" xfId="0" applyFont="1" applyBorder="1" applyAlignment="1">
      <alignment horizontal="right" vertical="center"/>
    </xf>
    <xf numFmtId="0" fontId="3" fillId="0" borderId="0" xfId="0" applyFont="1" applyAlignment="1">
      <alignment horizontal="left" vertical="center" wrapText="1"/>
    </xf>
    <xf numFmtId="0" fontId="2" fillId="0" borderId="0" xfId="0" applyFont="1" applyBorder="1" applyAlignment="1">
      <alignment horizontal="center" textRotation="90" wrapText="1"/>
    </xf>
    <xf numFmtId="0" fontId="2" fillId="0" borderId="42" xfId="0" applyFont="1" applyBorder="1" applyAlignment="1">
      <alignment horizontal="center" textRotation="90" wrapText="1"/>
    </xf>
    <xf numFmtId="0" fontId="3" fillId="0" borderId="60" xfId="0" applyFont="1" applyFill="1" applyBorder="1" applyAlignment="1">
      <alignment horizontal="right" vertical="top"/>
    </xf>
    <xf numFmtId="0" fontId="2" fillId="0" borderId="0" xfId="0" applyFont="1" applyAlignment="1">
      <alignment horizontal="left" vertical="center"/>
    </xf>
    <xf numFmtId="0" fontId="0" fillId="42" borderId="19" xfId="0" applyFont="1" applyFill="1" applyBorder="1" applyAlignment="1">
      <alignment horizontal="right" vertical="top"/>
    </xf>
    <xf numFmtId="0" fontId="0" fillId="42" borderId="16" xfId="0" applyFont="1" applyFill="1" applyBorder="1" applyAlignment="1">
      <alignment horizontal="right" vertical="top"/>
    </xf>
    <xf numFmtId="0" fontId="0" fillId="42" borderId="13" xfId="0" applyFont="1" applyFill="1" applyBorder="1" applyAlignment="1">
      <alignment horizontal="right" vertical="top"/>
    </xf>
    <xf numFmtId="0" fontId="0" fillId="42" borderId="81" xfId="0" applyFont="1" applyFill="1" applyBorder="1" applyAlignment="1">
      <alignment horizontal="right" vertical="top"/>
    </xf>
    <xf numFmtId="0" fontId="2" fillId="0" borderId="10" xfId="0" applyFont="1" applyFill="1" applyBorder="1" applyAlignment="1">
      <alignment horizontal="center" vertical="center" textRotation="90" wrapText="1"/>
    </xf>
    <xf numFmtId="0" fontId="2" fillId="0" borderId="61" xfId="0" applyFont="1" applyFill="1" applyBorder="1" applyAlignment="1">
      <alignment horizontal="center" vertical="center" textRotation="90" wrapText="1"/>
    </xf>
    <xf numFmtId="0" fontId="3" fillId="40" borderId="26" xfId="0" applyFont="1" applyFill="1" applyBorder="1" applyAlignment="1">
      <alignment horizontal="right" vertical="top"/>
    </xf>
    <xf numFmtId="0" fontId="3" fillId="40" borderId="39" xfId="0" applyFont="1" applyFill="1" applyBorder="1" applyAlignment="1">
      <alignment horizontal="right" vertical="top"/>
    </xf>
    <xf numFmtId="17" fontId="2" fillId="0" borderId="0" xfId="0" applyNumberFormat="1" applyFont="1" applyAlignment="1">
      <alignment/>
    </xf>
    <xf numFmtId="0" fontId="2" fillId="0" borderId="44" xfId="0" applyFont="1" applyBorder="1" applyAlignment="1">
      <alignment/>
    </xf>
    <xf numFmtId="17" fontId="2" fillId="0" borderId="0" xfId="0" applyNumberFormat="1" applyFont="1" applyFill="1" applyAlignment="1">
      <alignment horizontal="right"/>
    </xf>
    <xf numFmtId="0" fontId="2" fillId="0" borderId="44" xfId="0" applyFont="1" applyFill="1" applyBorder="1" applyAlignment="1">
      <alignment horizontal="right"/>
    </xf>
    <xf numFmtId="0" fontId="2" fillId="0" borderId="0" xfId="0" applyFont="1" applyBorder="1" applyAlignment="1">
      <alignment horizontal="right" vertical="center" wrapText="1"/>
    </xf>
    <xf numFmtId="0" fontId="2" fillId="0" borderId="44" xfId="0" applyFont="1" applyBorder="1" applyAlignment="1">
      <alignment horizontal="right" vertical="center" wrapText="1"/>
    </xf>
    <xf numFmtId="0" fontId="0" fillId="42" borderId="28" xfId="0" applyFont="1" applyFill="1" applyBorder="1" applyAlignment="1">
      <alignment horizontal="right" vertical="top"/>
    </xf>
    <xf numFmtId="0" fontId="0" fillId="0" borderId="70" xfId="58" applyFont="1" applyFill="1" applyBorder="1" applyAlignment="1">
      <alignment horizontal="right" vertical="top"/>
      <protection/>
    </xf>
    <xf numFmtId="0" fontId="0" fillId="46" borderId="13" xfId="0" applyFont="1" applyFill="1" applyBorder="1" applyAlignment="1">
      <alignment horizontal="right" vertical="top"/>
    </xf>
    <xf numFmtId="0" fontId="0" fillId="46" borderId="19" xfId="0" applyFont="1" applyFill="1" applyBorder="1" applyAlignment="1">
      <alignment horizontal="right" vertical="top"/>
    </xf>
    <xf numFmtId="0" fontId="2" fillId="0" borderId="61" xfId="0" applyFont="1" applyFill="1" applyBorder="1" applyAlignment="1">
      <alignment horizontal="center" textRotation="90" wrapText="1"/>
    </xf>
    <xf numFmtId="0" fontId="2" fillId="0" borderId="18" xfId="0" applyFont="1" applyFill="1" applyBorder="1" applyAlignment="1">
      <alignment horizontal="center" textRotation="90" wrapText="1"/>
    </xf>
    <xf numFmtId="0" fontId="2" fillId="0" borderId="25" xfId="0" applyFont="1" applyFill="1" applyBorder="1" applyAlignment="1">
      <alignment horizontal="center" textRotation="90" wrapText="1"/>
    </xf>
    <xf numFmtId="0" fontId="0" fillId="46" borderId="13" xfId="58" applyFont="1" applyFill="1" applyBorder="1" applyAlignment="1">
      <alignment horizontal="right" vertical="top"/>
      <protection/>
    </xf>
    <xf numFmtId="0" fontId="0" fillId="46" borderId="19" xfId="58" applyFont="1" applyFill="1" applyBorder="1" applyAlignment="1">
      <alignment horizontal="right" vertical="top"/>
      <protection/>
    </xf>
    <xf numFmtId="0" fontId="3" fillId="0" borderId="19" xfId="58" applyFont="1" applyFill="1" applyBorder="1" applyAlignment="1">
      <alignment horizontal="right" vertical="top"/>
      <protection/>
    </xf>
    <xf numFmtId="0" fontId="3" fillId="0" borderId="16" xfId="58" applyFont="1" applyFill="1" applyBorder="1" applyAlignment="1">
      <alignment horizontal="right" vertical="top"/>
      <protection/>
    </xf>
    <xf numFmtId="0" fontId="3" fillId="0" borderId="81" xfId="58" applyFont="1" applyFill="1" applyBorder="1" applyAlignment="1">
      <alignment horizontal="right" vertical="top"/>
      <protection/>
    </xf>
    <xf numFmtId="0" fontId="3" fillId="0" borderId="13" xfId="58" applyFont="1" applyFill="1" applyBorder="1" applyAlignment="1">
      <alignment horizontal="right" vertical="top"/>
      <protection/>
    </xf>
    <xf numFmtId="0" fontId="3" fillId="0" borderId="23" xfId="58" applyFont="1" applyFill="1" applyBorder="1" applyAlignment="1">
      <alignment horizontal="right" vertical="top"/>
      <protection/>
    </xf>
    <xf numFmtId="0" fontId="2" fillId="0" borderId="93" xfId="0" applyFont="1" applyBorder="1" applyAlignment="1">
      <alignment horizontal="center" vertical="center" textRotation="90" wrapText="1"/>
    </xf>
    <xf numFmtId="0" fontId="3" fillId="0" borderId="70" xfId="58" applyFont="1" applyFill="1" applyBorder="1" applyAlignment="1">
      <alignment horizontal="right" vertical="top"/>
      <protection/>
    </xf>
    <xf numFmtId="0" fontId="3" fillId="0" borderId="72" xfId="58" applyFont="1" applyFill="1" applyBorder="1" applyAlignment="1">
      <alignment horizontal="right" vertical="top"/>
      <protection/>
    </xf>
    <xf numFmtId="0" fontId="3" fillId="0" borderId="28" xfId="58" applyFont="1" applyFill="1" applyBorder="1" applyAlignment="1">
      <alignment horizontal="right" vertical="top"/>
      <protection/>
    </xf>
    <xf numFmtId="0" fontId="2" fillId="0" borderId="29"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42" xfId="0" applyFont="1" applyFill="1" applyBorder="1" applyAlignment="1">
      <alignment horizontal="right" vertical="top" wrapText="1"/>
    </xf>
    <xf numFmtId="0" fontId="2" fillId="0" borderId="0" xfId="0" applyFont="1" applyFill="1" applyAlignment="1">
      <alignment horizontal="right"/>
    </xf>
    <xf numFmtId="0" fontId="2" fillId="0" borderId="0" xfId="0" applyFont="1" applyAlignment="1">
      <alignment/>
    </xf>
    <xf numFmtId="14" fontId="2" fillId="0" borderId="0" xfId="0" applyNumberFormat="1" applyFont="1" applyAlignment="1">
      <alignment horizontal="left"/>
    </xf>
    <xf numFmtId="0" fontId="2" fillId="0" borderId="0" xfId="0" applyFont="1" applyAlignment="1">
      <alignment horizontal="left"/>
    </xf>
    <xf numFmtId="0" fontId="3" fillId="0" borderId="13" xfId="0" applyFont="1" applyFill="1" applyBorder="1" applyAlignment="1">
      <alignment horizontal="right" vertical="top"/>
    </xf>
    <xf numFmtId="0" fontId="3" fillId="0" borderId="19" xfId="0" applyFont="1" applyFill="1" applyBorder="1" applyAlignment="1">
      <alignment horizontal="right" vertical="top"/>
    </xf>
    <xf numFmtId="0" fontId="3" fillId="0" borderId="16" xfId="0" applyFont="1" applyFill="1" applyBorder="1" applyAlignment="1">
      <alignment horizontal="right" vertical="top"/>
    </xf>
    <xf numFmtId="0" fontId="3" fillId="0" borderId="81" xfId="0" applyFont="1" applyFill="1" applyBorder="1" applyAlignment="1">
      <alignment horizontal="right" vertical="top"/>
    </xf>
    <xf numFmtId="0" fontId="3" fillId="0" borderId="58" xfId="0" applyFont="1" applyFill="1" applyBorder="1" applyAlignment="1">
      <alignment horizontal="right" vertical="top"/>
    </xf>
    <xf numFmtId="0" fontId="3" fillId="0" borderId="54" xfId="0" applyFont="1" applyFill="1" applyBorder="1" applyAlignment="1">
      <alignment horizontal="right" vertical="top"/>
    </xf>
    <xf numFmtId="0" fontId="3" fillId="0" borderId="57" xfId="0" applyFont="1" applyFill="1" applyBorder="1" applyAlignment="1">
      <alignment horizontal="right" vertical="top"/>
    </xf>
    <xf numFmtId="0" fontId="3" fillId="0" borderId="23" xfId="0" applyFont="1" applyFill="1" applyBorder="1" applyAlignment="1">
      <alignment horizontal="right" vertical="top"/>
    </xf>
    <xf numFmtId="0" fontId="3" fillId="0" borderId="72" xfId="0" applyFont="1" applyFill="1" applyBorder="1" applyAlignment="1">
      <alignment horizontal="right" vertical="top"/>
    </xf>
    <xf numFmtId="0" fontId="3" fillId="0" borderId="28" xfId="0" applyFont="1" applyFill="1" applyBorder="1" applyAlignment="1">
      <alignment horizontal="right" vertical="top"/>
    </xf>
    <xf numFmtId="14" fontId="2" fillId="0" borderId="29" xfId="0" applyNumberFormat="1" applyFont="1" applyFill="1" applyBorder="1" applyAlignment="1">
      <alignment horizontal="left"/>
    </xf>
    <xf numFmtId="14" fontId="2" fillId="0" borderId="0" xfId="0" applyNumberFormat="1" applyFont="1" applyFill="1" applyBorder="1" applyAlignment="1">
      <alignment horizontal="left"/>
    </xf>
    <xf numFmtId="0" fontId="2" fillId="0" borderId="69" xfId="0" applyFont="1" applyBorder="1" applyAlignment="1">
      <alignment horizontal="right" vertical="center" wrapText="1"/>
    </xf>
    <xf numFmtId="0" fontId="2" fillId="0" borderId="68" xfId="0" applyFont="1" applyBorder="1" applyAlignment="1">
      <alignment horizontal="righ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06"/>
  <sheetViews>
    <sheetView zoomScale="50" zoomScaleNormal="50" zoomScalePageLayoutView="0" workbookViewId="0" topLeftCell="D34">
      <selection activeCell="D38" sqref="D38"/>
    </sheetView>
  </sheetViews>
  <sheetFormatPr defaultColWidth="9.140625" defaultRowHeight="12.75"/>
  <cols>
    <col min="1" max="1" width="14.28125" style="0" customWidth="1"/>
    <col min="2" max="2" width="10.7109375" style="1" customWidth="1"/>
    <col min="3" max="3" width="102.00390625" style="1" customWidth="1"/>
    <col min="4" max="4" width="151.28125" style="0" customWidth="1"/>
    <col min="5" max="5" width="10.7109375" style="0" customWidth="1"/>
    <col min="6" max="6" width="6.28125" style="0" customWidth="1"/>
    <col min="7" max="7" width="5.140625" style="0" customWidth="1"/>
    <col min="8" max="8" width="10.57421875" style="0" customWidth="1"/>
    <col min="9" max="9" width="5.57421875" style="0" customWidth="1"/>
    <col min="10" max="10" width="4.28125" style="0" customWidth="1"/>
    <col min="11" max="11" width="5.28125" style="0" customWidth="1"/>
    <col min="12" max="12" width="6.7109375" style="0" customWidth="1"/>
  </cols>
  <sheetData>
    <row r="1" spans="2:12" ht="19.5" thickBot="1">
      <c r="B1" s="780" t="s">
        <v>561</v>
      </c>
      <c r="C1" s="780"/>
      <c r="D1" s="780"/>
      <c r="E1" s="780"/>
      <c r="F1" s="780"/>
      <c r="G1" s="780"/>
      <c r="H1" s="780"/>
      <c r="I1" s="780"/>
      <c r="J1" s="780"/>
      <c r="K1" s="780"/>
      <c r="L1" s="780"/>
    </row>
    <row r="2" spans="2:12" ht="12" customHeight="1" thickBot="1">
      <c r="B2" s="93"/>
      <c r="C2" s="3"/>
      <c r="D2" s="3"/>
      <c r="E2" s="4"/>
      <c r="F2" s="781" t="s">
        <v>35</v>
      </c>
      <c r="G2" s="773" t="s">
        <v>39</v>
      </c>
      <c r="H2" s="94"/>
      <c r="I2" s="781" t="s">
        <v>35</v>
      </c>
      <c r="J2" s="773" t="s">
        <v>39</v>
      </c>
      <c r="K2" s="776" t="s">
        <v>43</v>
      </c>
      <c r="L2" s="798" t="s">
        <v>78</v>
      </c>
    </row>
    <row r="3" spans="2:12" ht="19.5" customHeight="1" thickBot="1">
      <c r="B3" s="788" t="s">
        <v>56</v>
      </c>
      <c r="C3" s="116"/>
      <c r="D3" s="5"/>
      <c r="E3" s="4"/>
      <c r="F3" s="782"/>
      <c r="G3" s="774"/>
      <c r="H3" s="4"/>
      <c r="I3" s="782"/>
      <c r="J3" s="774"/>
      <c r="K3" s="777"/>
      <c r="L3" s="799"/>
    </row>
    <row r="4" spans="2:12" ht="19.5" customHeight="1" thickBot="1">
      <c r="B4" s="789"/>
      <c r="C4" s="115"/>
      <c r="D4" s="6" t="s">
        <v>60</v>
      </c>
      <c r="E4" s="7" t="s">
        <v>34</v>
      </c>
      <c r="F4" s="783"/>
      <c r="G4" s="775"/>
      <c r="H4" s="7" t="s">
        <v>34</v>
      </c>
      <c r="I4" s="783"/>
      <c r="J4" s="775"/>
      <c r="K4" s="778"/>
      <c r="L4" s="800"/>
    </row>
    <row r="5" spans="1:12" ht="19.5" customHeight="1">
      <c r="A5" s="690" t="s">
        <v>397</v>
      </c>
      <c r="B5" s="463">
        <v>1</v>
      </c>
      <c r="C5" s="464" t="s">
        <v>396</v>
      </c>
      <c r="D5" s="579"/>
      <c r="E5" s="236" t="s">
        <v>227</v>
      </c>
      <c r="F5" s="580">
        <v>10</v>
      </c>
      <c r="G5" s="581"/>
      <c r="H5" s="582"/>
      <c r="I5" s="581"/>
      <c r="J5" s="581"/>
      <c r="K5" s="581"/>
      <c r="L5" s="583">
        <v>10</v>
      </c>
    </row>
    <row r="6" spans="1:12" s="2" customFormat="1" ht="19.5" customHeight="1">
      <c r="A6" s="690"/>
      <c r="B6" s="565">
        <v>0.5</v>
      </c>
      <c r="C6" s="138" t="s">
        <v>181</v>
      </c>
      <c r="D6" s="404" t="s">
        <v>570</v>
      </c>
      <c r="E6" s="9" t="s">
        <v>228</v>
      </c>
      <c r="F6" s="570">
        <v>5</v>
      </c>
      <c r="G6" s="9"/>
      <c r="H6" s="10"/>
      <c r="I6" s="10"/>
      <c r="J6" s="10"/>
      <c r="K6" s="9">
        <f aca="true" t="shared" si="0" ref="K6:K39">SUM(G6+J6)</f>
        <v>0</v>
      </c>
      <c r="L6" s="571">
        <v>5</v>
      </c>
    </row>
    <row r="7" spans="1:12" s="2" customFormat="1" ht="19.5" customHeight="1">
      <c r="A7" s="690"/>
      <c r="B7" s="19">
        <v>2</v>
      </c>
      <c r="C7" s="125" t="s">
        <v>180</v>
      </c>
      <c r="D7" s="121" t="s">
        <v>179</v>
      </c>
      <c r="E7" s="20" t="s">
        <v>229</v>
      </c>
      <c r="F7" s="20">
        <v>10</v>
      </c>
      <c r="G7" s="20"/>
      <c r="H7" s="41" t="s">
        <v>72</v>
      </c>
      <c r="I7" s="41">
        <v>10</v>
      </c>
      <c r="J7" s="41"/>
      <c r="K7" s="9">
        <f t="shared" si="0"/>
        <v>0</v>
      </c>
      <c r="L7" s="11">
        <v>20</v>
      </c>
    </row>
    <row r="8" spans="1:12" s="2" customFormat="1" ht="19.5" customHeight="1">
      <c r="A8" s="690"/>
      <c r="B8" s="713">
        <v>4</v>
      </c>
      <c r="C8" s="125" t="s">
        <v>178</v>
      </c>
      <c r="D8" s="121" t="s">
        <v>177</v>
      </c>
      <c r="E8" s="20" t="s">
        <v>230</v>
      </c>
      <c r="F8" s="20">
        <v>10</v>
      </c>
      <c r="G8" s="20"/>
      <c r="H8" s="41" t="s">
        <v>71</v>
      </c>
      <c r="I8" s="41">
        <v>10</v>
      </c>
      <c r="J8" s="41"/>
      <c r="K8" s="9">
        <f t="shared" si="0"/>
        <v>0</v>
      </c>
      <c r="L8" s="748">
        <v>40</v>
      </c>
    </row>
    <row r="9" spans="1:12" s="2" customFormat="1" ht="19.5" customHeight="1">
      <c r="A9" s="690"/>
      <c r="B9" s="810"/>
      <c r="C9" s="125" t="s">
        <v>176</v>
      </c>
      <c r="D9" s="121" t="s">
        <v>175</v>
      </c>
      <c r="E9" s="20" t="s">
        <v>400</v>
      </c>
      <c r="F9" s="20">
        <v>10</v>
      </c>
      <c r="G9" s="20"/>
      <c r="H9" s="784"/>
      <c r="I9" s="701"/>
      <c r="J9" s="701"/>
      <c r="K9" s="9">
        <f t="shared" si="0"/>
        <v>0</v>
      </c>
      <c r="L9" s="748"/>
    </row>
    <row r="10" spans="1:12" s="2" customFormat="1" ht="19.5" customHeight="1">
      <c r="A10" s="690"/>
      <c r="B10" s="810"/>
      <c r="C10" s="125" t="s">
        <v>174</v>
      </c>
      <c r="D10" s="121" t="s">
        <v>173</v>
      </c>
      <c r="E10" s="20" t="s">
        <v>401</v>
      </c>
      <c r="F10" s="20">
        <v>10</v>
      </c>
      <c r="G10" s="20"/>
      <c r="H10" s="785"/>
      <c r="I10" s="702"/>
      <c r="J10" s="702"/>
      <c r="K10" s="9">
        <f t="shared" si="0"/>
        <v>0</v>
      </c>
      <c r="L10" s="748"/>
    </row>
    <row r="11" spans="1:12" s="2" customFormat="1" ht="19.5" customHeight="1">
      <c r="A11" s="690"/>
      <c r="B11" s="45">
        <v>1</v>
      </c>
      <c r="C11" s="125" t="s">
        <v>172</v>
      </c>
      <c r="D11" s="141" t="s">
        <v>171</v>
      </c>
      <c r="E11" s="20" t="s">
        <v>233</v>
      </c>
      <c r="F11" s="20">
        <v>10</v>
      </c>
      <c r="G11" s="20"/>
      <c r="H11" s="785"/>
      <c r="I11" s="702"/>
      <c r="J11" s="702"/>
      <c r="K11" s="9">
        <f t="shared" si="0"/>
        <v>0</v>
      </c>
      <c r="L11" s="22">
        <v>10</v>
      </c>
    </row>
    <row r="12" spans="1:12" s="2" customFormat="1" ht="19.5" customHeight="1">
      <c r="A12" s="690"/>
      <c r="B12" s="31">
        <v>2</v>
      </c>
      <c r="C12" s="134" t="s">
        <v>170</v>
      </c>
      <c r="D12" s="165" t="s">
        <v>169</v>
      </c>
      <c r="E12" s="27" t="s">
        <v>234</v>
      </c>
      <c r="F12" s="20">
        <v>20</v>
      </c>
      <c r="G12" s="20"/>
      <c r="H12" s="785"/>
      <c r="I12" s="702"/>
      <c r="J12" s="702"/>
      <c r="K12" s="9">
        <f t="shared" si="0"/>
        <v>0</v>
      </c>
      <c r="L12" s="164">
        <v>20</v>
      </c>
    </row>
    <row r="13" spans="1:12" s="2" customFormat="1" ht="19.5" customHeight="1">
      <c r="A13" s="690"/>
      <c r="B13" s="31"/>
      <c r="C13" s="134"/>
      <c r="D13" s="614" t="s">
        <v>584</v>
      </c>
      <c r="E13" s="566" t="s">
        <v>562</v>
      </c>
      <c r="F13" s="567">
        <v>10</v>
      </c>
      <c r="G13" s="57"/>
      <c r="H13" s="785"/>
      <c r="I13" s="702"/>
      <c r="J13" s="702"/>
      <c r="K13" s="471"/>
      <c r="L13" s="572">
        <v>5</v>
      </c>
    </row>
    <row r="14" spans="1:12" s="2" customFormat="1" ht="19.5" customHeight="1">
      <c r="A14" s="690"/>
      <c r="B14" s="31"/>
      <c r="C14" s="134"/>
      <c r="D14" s="614" t="s">
        <v>566</v>
      </c>
      <c r="E14" s="566" t="s">
        <v>563</v>
      </c>
      <c r="F14" s="567">
        <v>10</v>
      </c>
      <c r="G14" s="57"/>
      <c r="H14" s="785"/>
      <c r="I14" s="702"/>
      <c r="J14" s="702"/>
      <c r="K14" s="471"/>
      <c r="L14" s="572">
        <v>10</v>
      </c>
    </row>
    <row r="15" spans="1:12" s="2" customFormat="1" ht="19.5" customHeight="1" thickBot="1">
      <c r="A15" s="691"/>
      <c r="B15" s="12">
        <f>SUM(L15/10)</f>
        <v>2</v>
      </c>
      <c r="C15" s="126" t="s">
        <v>214</v>
      </c>
      <c r="D15" s="615" t="s">
        <v>585</v>
      </c>
      <c r="E15" s="568" t="s">
        <v>567</v>
      </c>
      <c r="F15" s="569">
        <v>15</v>
      </c>
      <c r="G15" s="15"/>
      <c r="H15" s="786"/>
      <c r="I15" s="787"/>
      <c r="J15" s="787"/>
      <c r="K15" s="17">
        <f t="shared" si="0"/>
        <v>0</v>
      </c>
      <c r="L15" s="573">
        <v>20</v>
      </c>
    </row>
    <row r="16" spans="1:12" s="2" customFormat="1" ht="19.5" customHeight="1" thickBot="1">
      <c r="A16" s="465"/>
      <c r="B16" s="466">
        <v>12</v>
      </c>
      <c r="C16" s="467"/>
      <c r="D16" s="467"/>
      <c r="E16" s="685" t="s">
        <v>211</v>
      </c>
      <c r="F16" s="686"/>
      <c r="G16" s="683" t="s">
        <v>210</v>
      </c>
      <c r="H16" s="683"/>
      <c r="I16" s="683"/>
      <c r="J16" s="683"/>
      <c r="K16" s="684"/>
      <c r="L16" s="577">
        <v>14</v>
      </c>
    </row>
    <row r="17" spans="1:12" s="2" customFormat="1" ht="19.5" customHeight="1">
      <c r="A17" s="689" t="s">
        <v>399</v>
      </c>
      <c r="B17" s="8">
        <v>1</v>
      </c>
      <c r="C17" s="127" t="s">
        <v>406</v>
      </c>
      <c r="D17" s="590" t="s">
        <v>412</v>
      </c>
      <c r="E17" s="219" t="s">
        <v>236</v>
      </c>
      <c r="F17" s="575">
        <v>5</v>
      </c>
      <c r="G17" s="166"/>
      <c r="H17" s="169"/>
      <c r="I17" s="69"/>
      <c r="J17" s="69"/>
      <c r="K17" s="51"/>
      <c r="L17" s="576">
        <v>5</v>
      </c>
    </row>
    <row r="18" spans="1:12" s="2" customFormat="1" ht="19.5" customHeight="1">
      <c r="A18" s="690"/>
      <c r="B18" s="45">
        <v>1</v>
      </c>
      <c r="C18" s="125" t="s">
        <v>407</v>
      </c>
      <c r="D18" s="468" t="s">
        <v>413</v>
      </c>
      <c r="E18" s="27" t="s">
        <v>402</v>
      </c>
      <c r="F18" s="36">
        <v>10</v>
      </c>
      <c r="G18" s="28"/>
      <c r="H18" s="400"/>
      <c r="I18" s="66"/>
      <c r="J18" s="66"/>
      <c r="K18" s="20"/>
      <c r="L18" s="22">
        <v>10</v>
      </c>
    </row>
    <row r="19" spans="1:14" s="2" customFormat="1" ht="19.5" customHeight="1">
      <c r="A19" s="690"/>
      <c r="B19" s="45">
        <v>9</v>
      </c>
      <c r="C19" s="125" t="s">
        <v>408</v>
      </c>
      <c r="D19" s="589" t="s">
        <v>414</v>
      </c>
      <c r="E19" s="27" t="s">
        <v>403</v>
      </c>
      <c r="F19" s="520">
        <v>80</v>
      </c>
      <c r="G19" s="28"/>
      <c r="H19" s="400"/>
      <c r="I19" s="66"/>
      <c r="J19" s="66"/>
      <c r="K19" s="20"/>
      <c r="L19" s="574">
        <v>80</v>
      </c>
      <c r="N19" s="65" t="s">
        <v>568</v>
      </c>
    </row>
    <row r="20" spans="1:12" s="2" customFormat="1" ht="19.5" customHeight="1">
      <c r="A20" s="690"/>
      <c r="B20" s="45">
        <v>1</v>
      </c>
      <c r="C20" s="125" t="s">
        <v>409</v>
      </c>
      <c r="D20" s="612" t="s">
        <v>415</v>
      </c>
      <c r="E20" s="40" t="s">
        <v>239</v>
      </c>
      <c r="F20" s="55">
        <v>10</v>
      </c>
      <c r="G20" s="28"/>
      <c r="H20" s="400"/>
      <c r="I20" s="66"/>
      <c r="J20" s="66"/>
      <c r="K20" s="20"/>
      <c r="L20" s="574">
        <v>5</v>
      </c>
    </row>
    <row r="21" spans="1:12" s="2" customFormat="1" ht="19.5" customHeight="1">
      <c r="A21" s="690"/>
      <c r="B21" s="45">
        <v>1</v>
      </c>
      <c r="C21" s="125" t="s">
        <v>410</v>
      </c>
      <c r="D21" s="468" t="s">
        <v>416</v>
      </c>
      <c r="E21" s="27" t="s">
        <v>404</v>
      </c>
      <c r="F21" s="36">
        <v>10</v>
      </c>
      <c r="G21" s="28"/>
      <c r="H21" s="400"/>
      <c r="I21" s="66"/>
      <c r="J21" s="66"/>
      <c r="K21" s="20"/>
      <c r="L21" s="22">
        <v>10</v>
      </c>
    </row>
    <row r="22" spans="1:12" s="2" customFormat="1" ht="19.5" customHeight="1" thickBot="1">
      <c r="A22" s="691"/>
      <c r="B22" s="12">
        <v>1</v>
      </c>
      <c r="C22" s="126" t="s">
        <v>411</v>
      </c>
      <c r="D22" s="613" t="s">
        <v>417</v>
      </c>
      <c r="E22" s="13" t="s">
        <v>405</v>
      </c>
      <c r="F22" s="569">
        <v>5</v>
      </c>
      <c r="G22" s="15"/>
      <c r="H22" s="469"/>
      <c r="I22" s="16"/>
      <c r="J22" s="16"/>
      <c r="K22" s="17"/>
      <c r="L22" s="18">
        <v>10</v>
      </c>
    </row>
    <row r="23" spans="1:12" s="2" customFormat="1" ht="19.5" customHeight="1" thickBot="1">
      <c r="A23" s="90"/>
      <c r="B23" s="142">
        <v>14</v>
      </c>
      <c r="C23" s="812"/>
      <c r="D23" s="813"/>
      <c r="E23" s="685" t="s">
        <v>211</v>
      </c>
      <c r="F23" s="686"/>
      <c r="G23" s="683" t="s">
        <v>210</v>
      </c>
      <c r="H23" s="683"/>
      <c r="I23" s="683"/>
      <c r="J23" s="683"/>
      <c r="K23" s="684"/>
      <c r="L23" s="577">
        <v>12</v>
      </c>
    </row>
    <row r="24" spans="1:12" s="2" customFormat="1" ht="19.5" customHeight="1">
      <c r="A24" s="692" t="s">
        <v>398</v>
      </c>
      <c r="B24" s="8">
        <v>2</v>
      </c>
      <c r="C24" s="127" t="s">
        <v>418</v>
      </c>
      <c r="D24" s="218" t="s">
        <v>419</v>
      </c>
      <c r="E24" s="219" t="s">
        <v>242</v>
      </c>
      <c r="F24" s="157">
        <v>20</v>
      </c>
      <c r="G24" s="166"/>
      <c r="H24" s="169"/>
      <c r="I24" s="69"/>
      <c r="J24" s="69"/>
      <c r="K24" s="51">
        <v>0</v>
      </c>
      <c r="L24" s="70">
        <v>20</v>
      </c>
    </row>
    <row r="25" spans="1:12" s="2" customFormat="1" ht="19.5" customHeight="1">
      <c r="A25" s="693"/>
      <c r="B25" s="767">
        <v>5</v>
      </c>
      <c r="C25" s="138" t="s">
        <v>213</v>
      </c>
      <c r="D25" s="475" t="s">
        <v>204</v>
      </c>
      <c r="E25" s="476" t="s">
        <v>243</v>
      </c>
      <c r="F25" s="280">
        <v>10</v>
      </c>
      <c r="G25" s="477"/>
      <c r="H25" s="401"/>
      <c r="I25" s="399"/>
      <c r="J25" s="401"/>
      <c r="K25" s="9">
        <f t="shared" si="0"/>
        <v>0</v>
      </c>
      <c r="L25" s="588">
        <v>10</v>
      </c>
    </row>
    <row r="26" spans="1:12" s="2" customFormat="1" ht="19.5" customHeight="1">
      <c r="A26" s="693"/>
      <c r="B26" s="767"/>
      <c r="C26" s="215" t="s">
        <v>168</v>
      </c>
      <c r="D26" s="794" t="s">
        <v>167</v>
      </c>
      <c r="E26" s="20" t="s">
        <v>422</v>
      </c>
      <c r="F26" s="20">
        <v>5</v>
      </c>
      <c r="G26" s="20"/>
      <c r="H26" s="40" t="s">
        <v>205</v>
      </c>
      <c r="I26" s="55">
        <v>5</v>
      </c>
      <c r="J26" s="67"/>
      <c r="K26" s="20">
        <f t="shared" si="0"/>
        <v>0</v>
      </c>
      <c r="L26" s="755">
        <v>50</v>
      </c>
    </row>
    <row r="27" spans="1:12" s="2" customFormat="1" ht="19.5" customHeight="1">
      <c r="A27" s="693"/>
      <c r="B27" s="767"/>
      <c r="C27" s="216"/>
      <c r="D27" s="734"/>
      <c r="E27" s="40" t="s">
        <v>423</v>
      </c>
      <c r="F27" s="20">
        <v>5</v>
      </c>
      <c r="G27" s="20"/>
      <c r="H27" s="40" t="s">
        <v>206</v>
      </c>
      <c r="I27" s="55">
        <v>5</v>
      </c>
      <c r="J27" s="67"/>
      <c r="K27" s="9">
        <f t="shared" si="0"/>
        <v>0</v>
      </c>
      <c r="L27" s="755"/>
    </row>
    <row r="28" spans="1:12" s="2" customFormat="1" ht="19.5" customHeight="1">
      <c r="A28" s="693"/>
      <c r="B28" s="767"/>
      <c r="C28" s="217" t="s">
        <v>166</v>
      </c>
      <c r="D28" s="616" t="s">
        <v>586</v>
      </c>
      <c r="E28" s="40" t="s">
        <v>424</v>
      </c>
      <c r="F28" s="570">
        <v>20</v>
      </c>
      <c r="G28" s="9"/>
      <c r="H28" s="66"/>
      <c r="I28" s="66"/>
      <c r="J28" s="66"/>
      <c r="K28" s="9">
        <f t="shared" si="0"/>
        <v>0</v>
      </c>
      <c r="L28" s="755"/>
    </row>
    <row r="29" spans="1:12" s="2" customFormat="1" ht="19.5" customHeight="1">
      <c r="A29" s="693"/>
      <c r="B29" s="767"/>
      <c r="C29" s="217" t="s">
        <v>165</v>
      </c>
      <c r="D29" s="128" t="s">
        <v>164</v>
      </c>
      <c r="E29" s="40" t="s">
        <v>425</v>
      </c>
      <c r="F29" s="9">
        <v>10</v>
      </c>
      <c r="G29" s="9"/>
      <c r="H29" s="66"/>
      <c r="I29" s="66"/>
      <c r="J29" s="66"/>
      <c r="K29" s="9"/>
      <c r="L29" s="755"/>
    </row>
    <row r="30" spans="1:12" s="2" customFormat="1" ht="19.5" customHeight="1">
      <c r="A30" s="693"/>
      <c r="B30" s="19">
        <v>3</v>
      </c>
      <c r="C30" s="125" t="s">
        <v>421</v>
      </c>
      <c r="D30" s="397" t="s">
        <v>420</v>
      </c>
      <c r="E30" s="470" t="s">
        <v>248</v>
      </c>
      <c r="F30" s="471">
        <v>30</v>
      </c>
      <c r="G30" s="471"/>
      <c r="H30" s="398"/>
      <c r="I30" s="398"/>
      <c r="J30" s="398"/>
      <c r="K30" s="471"/>
      <c r="L30" s="85">
        <v>30</v>
      </c>
    </row>
    <row r="31" spans="1:12" s="2" customFormat="1" ht="34.5" customHeight="1" thickBot="1">
      <c r="A31" s="694"/>
      <c r="B31" s="12">
        <f>SUM(L31/10)</f>
        <v>2</v>
      </c>
      <c r="C31" s="220" t="s">
        <v>163</v>
      </c>
      <c r="D31" s="133" t="s">
        <v>102</v>
      </c>
      <c r="E31" s="17" t="s">
        <v>249</v>
      </c>
      <c r="F31" s="17">
        <v>20</v>
      </c>
      <c r="G31" s="17"/>
      <c r="H31" s="16"/>
      <c r="I31" s="16"/>
      <c r="J31" s="16"/>
      <c r="K31" s="17">
        <f t="shared" si="0"/>
        <v>0</v>
      </c>
      <c r="L31" s="18">
        <v>20</v>
      </c>
    </row>
    <row r="32" spans="1:12" s="2" customFormat="1" ht="19.5" customHeight="1" thickBot="1">
      <c r="A32" s="90"/>
      <c r="B32" s="91">
        <v>12</v>
      </c>
      <c r="C32" s="91"/>
      <c r="D32" s="59"/>
      <c r="E32" s="687" t="s">
        <v>211</v>
      </c>
      <c r="F32" s="688"/>
      <c r="G32" s="704" t="s">
        <v>210</v>
      </c>
      <c r="H32" s="704"/>
      <c r="I32" s="704"/>
      <c r="J32" s="704"/>
      <c r="K32" s="705"/>
      <c r="L32" s="578">
        <v>13</v>
      </c>
    </row>
    <row r="33" spans="1:12" s="2" customFormat="1" ht="19.5" customHeight="1">
      <c r="A33" s="692" t="s">
        <v>431</v>
      </c>
      <c r="B33" s="8">
        <v>1</v>
      </c>
      <c r="C33" s="127" t="s">
        <v>427</v>
      </c>
      <c r="D33" s="403" t="s">
        <v>426</v>
      </c>
      <c r="E33" s="219" t="s">
        <v>250</v>
      </c>
      <c r="F33" s="157">
        <v>10</v>
      </c>
      <c r="G33" s="166"/>
      <c r="H33" s="166"/>
      <c r="I33" s="166"/>
      <c r="J33" s="166"/>
      <c r="K33" s="157">
        <v>0</v>
      </c>
      <c r="L33" s="70">
        <v>10</v>
      </c>
    </row>
    <row r="34" spans="1:12" s="2" customFormat="1" ht="19.5" customHeight="1">
      <c r="A34" s="693"/>
      <c r="B34" s="402">
        <v>1</v>
      </c>
      <c r="C34" s="138" t="s">
        <v>162</v>
      </c>
      <c r="D34" s="404" t="s">
        <v>103</v>
      </c>
      <c r="E34" s="9" t="s">
        <v>251</v>
      </c>
      <c r="F34" s="9">
        <v>10</v>
      </c>
      <c r="G34" s="9"/>
      <c r="H34" s="401"/>
      <c r="I34" s="401"/>
      <c r="J34" s="401"/>
      <c r="K34" s="9">
        <f t="shared" si="0"/>
        <v>0</v>
      </c>
      <c r="L34" s="11">
        <v>10</v>
      </c>
    </row>
    <row r="35" spans="1:12" s="2" customFormat="1" ht="19.5" customHeight="1">
      <c r="A35" s="693"/>
      <c r="B35" s="766">
        <v>2</v>
      </c>
      <c r="C35" s="134" t="s">
        <v>161</v>
      </c>
      <c r="D35" s="814" t="s">
        <v>111</v>
      </c>
      <c r="E35" s="20" t="s">
        <v>428</v>
      </c>
      <c r="F35" s="20">
        <v>5</v>
      </c>
      <c r="G35" s="68"/>
      <c r="H35" s="20" t="s">
        <v>75</v>
      </c>
      <c r="I35" s="55">
        <v>5</v>
      </c>
      <c r="J35" s="67"/>
      <c r="K35" s="20">
        <f t="shared" si="0"/>
        <v>0</v>
      </c>
      <c r="L35" s="711">
        <v>20</v>
      </c>
    </row>
    <row r="36" spans="1:12" s="2" customFormat="1" ht="19.5" customHeight="1">
      <c r="A36" s="693"/>
      <c r="B36" s="767"/>
      <c r="C36" s="132"/>
      <c r="D36" s="815"/>
      <c r="E36" s="20" t="s">
        <v>429</v>
      </c>
      <c r="F36" s="20">
        <v>5</v>
      </c>
      <c r="G36" s="68"/>
      <c r="H36" s="20" t="s">
        <v>76</v>
      </c>
      <c r="I36" s="55">
        <v>5</v>
      </c>
      <c r="J36" s="67"/>
      <c r="K36" s="20">
        <f t="shared" si="0"/>
        <v>0</v>
      </c>
      <c r="L36" s="724"/>
    </row>
    <row r="37" spans="1:12" s="2" customFormat="1" ht="19.5" customHeight="1">
      <c r="A37" s="693"/>
      <c r="B37" s="710"/>
      <c r="C37" s="125" t="s">
        <v>160</v>
      </c>
      <c r="D37" s="121" t="s">
        <v>112</v>
      </c>
      <c r="E37" s="20" t="s">
        <v>430</v>
      </c>
      <c r="F37" s="20"/>
      <c r="G37" s="20"/>
      <c r="H37" s="66"/>
      <c r="I37" s="66"/>
      <c r="J37" s="66"/>
      <c r="K37" s="20">
        <f t="shared" si="0"/>
        <v>0</v>
      </c>
      <c r="L37" s="712"/>
    </row>
    <row r="38" spans="1:12" s="2" customFormat="1" ht="19.5" customHeight="1">
      <c r="A38" s="693"/>
      <c r="B38" s="45">
        <v>2</v>
      </c>
      <c r="C38" s="125" t="s">
        <v>159</v>
      </c>
      <c r="D38" s="121" t="s">
        <v>108</v>
      </c>
      <c r="E38" s="20" t="s">
        <v>255</v>
      </c>
      <c r="F38" s="20">
        <v>20</v>
      </c>
      <c r="G38" s="20"/>
      <c r="H38" s="66"/>
      <c r="I38" s="66"/>
      <c r="J38" s="66"/>
      <c r="K38" s="20">
        <f t="shared" si="0"/>
        <v>0</v>
      </c>
      <c r="L38" s="11">
        <v>20</v>
      </c>
    </row>
    <row r="39" spans="1:12" s="2" customFormat="1" ht="19.5" customHeight="1" thickBot="1">
      <c r="A39" s="694"/>
      <c r="B39" s="12">
        <f>SUM(L39/10)</f>
        <v>2</v>
      </c>
      <c r="C39" s="143" t="s">
        <v>158</v>
      </c>
      <c r="D39" s="133" t="s">
        <v>587</v>
      </c>
      <c r="E39" s="13" t="s">
        <v>256</v>
      </c>
      <c r="F39" s="14">
        <v>20</v>
      </c>
      <c r="G39" s="14"/>
      <c r="H39" s="16"/>
      <c r="I39" s="16"/>
      <c r="J39" s="16"/>
      <c r="K39" s="14">
        <f t="shared" si="0"/>
        <v>0</v>
      </c>
      <c r="L39" s="33">
        <v>20</v>
      </c>
    </row>
    <row r="40" spans="1:12" s="2" customFormat="1" ht="19.5" customHeight="1" thickBot="1">
      <c r="A40" s="90"/>
      <c r="B40" s="92">
        <v>8</v>
      </c>
      <c r="C40" s="91"/>
      <c r="D40" s="87"/>
      <c r="E40" s="685" t="s">
        <v>211</v>
      </c>
      <c r="F40" s="686"/>
      <c r="G40" s="683" t="s">
        <v>210</v>
      </c>
      <c r="H40" s="683"/>
      <c r="I40" s="683"/>
      <c r="J40" s="683"/>
      <c r="K40" s="684"/>
      <c r="L40" s="85">
        <v>8</v>
      </c>
    </row>
    <row r="41" spans="1:12" s="2" customFormat="1" ht="19.5" customHeight="1">
      <c r="A41" s="828" t="s">
        <v>432</v>
      </c>
      <c r="B41" s="8">
        <v>1</v>
      </c>
      <c r="C41" s="127" t="s">
        <v>434</v>
      </c>
      <c r="D41" s="403" t="s">
        <v>433</v>
      </c>
      <c r="E41" s="219" t="s">
        <v>257</v>
      </c>
      <c r="F41" s="157">
        <v>10</v>
      </c>
      <c r="G41" s="166"/>
      <c r="H41" s="166"/>
      <c r="I41" s="166"/>
      <c r="J41" s="166"/>
      <c r="K41" s="166"/>
      <c r="L41" s="71">
        <v>10</v>
      </c>
    </row>
    <row r="42" spans="1:12" s="2" customFormat="1" ht="19.5" customHeight="1">
      <c r="A42" s="829"/>
      <c r="B42" s="402">
        <v>1</v>
      </c>
      <c r="C42" s="802" t="s">
        <v>3</v>
      </c>
      <c r="D42" s="754"/>
      <c r="E42" s="37" t="s">
        <v>258</v>
      </c>
      <c r="F42" s="38">
        <v>10</v>
      </c>
      <c r="G42" s="9"/>
      <c r="H42" s="10"/>
      <c r="I42" s="39"/>
      <c r="J42" s="10"/>
      <c r="K42" s="9">
        <f>SUM(G42+J42)</f>
        <v>0</v>
      </c>
      <c r="L42" s="11">
        <v>10</v>
      </c>
    </row>
    <row r="43" spans="1:12" s="2" customFormat="1" ht="19.5" customHeight="1">
      <c r="A43" s="829"/>
      <c r="B43" s="766">
        <v>1</v>
      </c>
      <c r="C43" s="125" t="s">
        <v>130</v>
      </c>
      <c r="D43" s="121" t="s">
        <v>135</v>
      </c>
      <c r="E43" s="40" t="s">
        <v>259</v>
      </c>
      <c r="F43" s="41">
        <v>5</v>
      </c>
      <c r="G43" s="20"/>
      <c r="H43" s="21"/>
      <c r="I43" s="34"/>
      <c r="J43" s="21"/>
      <c r="K43" s="20"/>
      <c r="L43" s="748">
        <v>10</v>
      </c>
    </row>
    <row r="44" spans="1:12" s="2" customFormat="1" ht="19.5" customHeight="1">
      <c r="A44" s="829"/>
      <c r="B44" s="710"/>
      <c r="C44" s="125" t="s">
        <v>4</v>
      </c>
      <c r="D44" s="121" t="s">
        <v>217</v>
      </c>
      <c r="E44" s="40" t="s">
        <v>437</v>
      </c>
      <c r="F44" s="41">
        <v>5</v>
      </c>
      <c r="G44" s="20"/>
      <c r="H44" s="21"/>
      <c r="I44" s="34"/>
      <c r="J44" s="21"/>
      <c r="K44" s="20"/>
      <c r="L44" s="748"/>
    </row>
    <row r="45" spans="1:12" s="2" customFormat="1" ht="19.5" customHeight="1">
      <c r="A45" s="829"/>
      <c r="B45" s="45">
        <v>1</v>
      </c>
      <c r="C45" s="125" t="s">
        <v>216</v>
      </c>
      <c r="D45" s="408" t="s">
        <v>215</v>
      </c>
      <c r="E45" s="470" t="s">
        <v>261</v>
      </c>
      <c r="F45" s="264">
        <v>10</v>
      </c>
      <c r="G45" s="57"/>
      <c r="H45" s="58"/>
      <c r="I45" s="482"/>
      <c r="J45" s="58"/>
      <c r="K45" s="57"/>
      <c r="L45" s="35">
        <v>10</v>
      </c>
    </row>
    <row r="46" spans="1:12" s="2" customFormat="1" ht="19.5" customHeight="1" thickBot="1">
      <c r="A46" s="830"/>
      <c r="B46" s="12">
        <v>1</v>
      </c>
      <c r="C46" s="126" t="s">
        <v>435</v>
      </c>
      <c r="D46" s="139" t="s">
        <v>436</v>
      </c>
      <c r="E46" s="42" t="s">
        <v>438</v>
      </c>
      <c r="F46" s="43">
        <v>10</v>
      </c>
      <c r="G46" s="17"/>
      <c r="H46" s="23"/>
      <c r="I46" s="44"/>
      <c r="J46" s="23"/>
      <c r="K46" s="17"/>
      <c r="L46" s="18">
        <v>10</v>
      </c>
    </row>
    <row r="47" spans="1:12" s="2" customFormat="1" ht="19.5" customHeight="1" thickBot="1">
      <c r="A47" s="90"/>
      <c r="B47" s="91">
        <v>5</v>
      </c>
      <c r="C47" s="91"/>
      <c r="D47" s="59"/>
      <c r="E47" s="685" t="s">
        <v>211</v>
      </c>
      <c r="F47" s="686"/>
      <c r="G47" s="683" t="s">
        <v>210</v>
      </c>
      <c r="H47" s="683"/>
      <c r="I47" s="683"/>
      <c r="J47" s="683"/>
      <c r="K47" s="684"/>
      <c r="L47" s="168">
        <v>5</v>
      </c>
    </row>
    <row r="48" spans="1:12" s="2" customFormat="1" ht="6" customHeight="1">
      <c r="A48" s="472"/>
      <c r="B48" s="91"/>
      <c r="C48" s="91"/>
      <c r="D48" s="59"/>
      <c r="E48" s="285"/>
      <c r="F48" s="259"/>
      <c r="G48" s="483"/>
      <c r="H48" s="483"/>
      <c r="I48" s="483"/>
      <c r="J48" s="483"/>
      <c r="K48" s="484"/>
      <c r="L48" s="88"/>
    </row>
    <row r="49" spans="1:12" s="2" customFormat="1" ht="4.5" customHeight="1">
      <c r="A49" s="473"/>
      <c r="B49" s="117"/>
      <c r="C49" s="117"/>
      <c r="D49" s="485"/>
      <c r="E49" s="259"/>
      <c r="F49" s="259"/>
      <c r="G49" s="483"/>
      <c r="H49" s="483"/>
      <c r="I49" s="483"/>
      <c r="J49" s="483"/>
      <c r="K49" s="484"/>
      <c r="L49" s="88"/>
    </row>
    <row r="50" spans="1:12" s="2" customFormat="1" ht="4.5" customHeight="1">
      <c r="A50" s="473"/>
      <c r="B50" s="117"/>
      <c r="C50" s="117"/>
      <c r="D50" s="485"/>
      <c r="E50" s="259"/>
      <c r="F50" s="259"/>
      <c r="G50" s="483"/>
      <c r="H50" s="483"/>
      <c r="I50" s="483"/>
      <c r="J50" s="483"/>
      <c r="K50" s="484"/>
      <c r="L50" s="88"/>
    </row>
    <row r="51" spans="1:12" s="2" customFormat="1" ht="4.5" customHeight="1" thickBot="1">
      <c r="A51" s="474"/>
      <c r="B51" s="117"/>
      <c r="C51" s="117"/>
      <c r="D51" s="485"/>
      <c r="E51" s="259"/>
      <c r="F51" s="259"/>
      <c r="G51" s="483"/>
      <c r="H51" s="483"/>
      <c r="I51" s="483"/>
      <c r="J51" s="483"/>
      <c r="K51" s="484"/>
      <c r="L51" s="88"/>
    </row>
    <row r="52" spans="1:12" s="2" customFormat="1" ht="19.5" customHeight="1">
      <c r="A52" s="692" t="s">
        <v>439</v>
      </c>
      <c r="B52" s="8">
        <v>1</v>
      </c>
      <c r="C52" s="127" t="s">
        <v>440</v>
      </c>
      <c r="D52" s="403" t="s">
        <v>441</v>
      </c>
      <c r="E52" s="219" t="s">
        <v>442</v>
      </c>
      <c r="F52" s="575">
        <v>5</v>
      </c>
      <c r="G52" s="166"/>
      <c r="H52" s="166"/>
      <c r="I52" s="166"/>
      <c r="J52" s="166"/>
      <c r="K52" s="166"/>
      <c r="L52" s="576">
        <v>5</v>
      </c>
    </row>
    <row r="53" spans="1:12" s="2" customFormat="1" ht="19.5" customHeight="1">
      <c r="A53" s="693"/>
      <c r="B53" s="767">
        <f>SUM(L53/10)</f>
        <v>2</v>
      </c>
      <c r="C53" s="811" t="s">
        <v>157</v>
      </c>
      <c r="D53" s="9" t="s">
        <v>40</v>
      </c>
      <c r="E53" s="696" t="s">
        <v>264</v>
      </c>
      <c r="F53" s="479"/>
      <c r="G53" s="479" t="s">
        <v>41</v>
      </c>
      <c r="H53" s="510"/>
      <c r="I53" s="9"/>
      <c r="J53" s="9" t="s">
        <v>42</v>
      </c>
      <c r="K53" s="9"/>
      <c r="L53" s="724">
        <v>20</v>
      </c>
    </row>
    <row r="54" spans="1:12" s="2" customFormat="1" ht="19.5" customHeight="1">
      <c r="A54" s="693"/>
      <c r="B54" s="767"/>
      <c r="C54" s="708"/>
      <c r="D54" s="141" t="s">
        <v>104</v>
      </c>
      <c r="E54" s="697"/>
      <c r="F54" s="480">
        <v>10</v>
      </c>
      <c r="G54" s="480"/>
      <c r="H54" s="508"/>
      <c r="I54" s="20">
        <v>10</v>
      </c>
      <c r="J54" s="28"/>
      <c r="K54" s="20">
        <f aca="true" t="shared" si="1" ref="K54:K60">SUM(G54+J54)</f>
        <v>0</v>
      </c>
      <c r="L54" s="724"/>
    </row>
    <row r="55" spans="1:12" s="2" customFormat="1" ht="19.5" customHeight="1">
      <c r="A55" s="693"/>
      <c r="B55" s="767"/>
      <c r="C55" s="129"/>
      <c r="D55" s="141" t="s">
        <v>105</v>
      </c>
      <c r="E55" s="697"/>
      <c r="F55" s="481" t="s">
        <v>73</v>
      </c>
      <c r="G55" s="480"/>
      <c r="H55" s="508"/>
      <c r="I55" s="61" t="s">
        <v>73</v>
      </c>
      <c r="J55" s="28"/>
      <c r="K55" s="20">
        <f t="shared" si="1"/>
        <v>0</v>
      </c>
      <c r="L55" s="724"/>
    </row>
    <row r="56" spans="1:12" s="2" customFormat="1" ht="19.5" customHeight="1">
      <c r="A56" s="693"/>
      <c r="B56" s="710"/>
      <c r="C56" s="132"/>
      <c r="D56" s="141" t="s">
        <v>114</v>
      </c>
      <c r="E56" s="697"/>
      <c r="F56" s="481" t="s">
        <v>67</v>
      </c>
      <c r="G56" s="480"/>
      <c r="H56" s="509"/>
      <c r="I56" s="61" t="s">
        <v>67</v>
      </c>
      <c r="J56" s="28"/>
      <c r="K56" s="20">
        <f t="shared" si="1"/>
        <v>0</v>
      </c>
      <c r="L56" s="712"/>
    </row>
    <row r="57" spans="1:12" s="2" customFormat="1" ht="19.5" customHeight="1">
      <c r="A57" s="693"/>
      <c r="B57" s="767">
        <f>SUM(L57/10)</f>
        <v>1</v>
      </c>
      <c r="C57" s="137" t="s">
        <v>156</v>
      </c>
      <c r="D57" s="68" t="s">
        <v>115</v>
      </c>
      <c r="E57" s="697" t="s">
        <v>443</v>
      </c>
      <c r="F57" s="20">
        <v>4</v>
      </c>
      <c r="G57" s="20"/>
      <c r="H57" s="779"/>
      <c r="I57" s="701"/>
      <c r="J57" s="701"/>
      <c r="K57" s="20">
        <f t="shared" si="1"/>
        <v>0</v>
      </c>
      <c r="L57" s="748">
        <v>10</v>
      </c>
    </row>
    <row r="58" spans="1:12" s="2" customFormat="1" ht="19.5" customHeight="1">
      <c r="A58" s="693"/>
      <c r="B58" s="767"/>
      <c r="C58" s="129"/>
      <c r="D58" s="68" t="s">
        <v>116</v>
      </c>
      <c r="E58" s="697"/>
      <c r="F58" s="20">
        <v>2</v>
      </c>
      <c r="G58" s="20"/>
      <c r="H58" s="779"/>
      <c r="I58" s="702"/>
      <c r="J58" s="702"/>
      <c r="K58" s="20">
        <f t="shared" si="1"/>
        <v>0</v>
      </c>
      <c r="L58" s="748"/>
    </row>
    <row r="59" spans="1:12" s="2" customFormat="1" ht="19.5" customHeight="1">
      <c r="A59" s="693"/>
      <c r="B59" s="767"/>
      <c r="C59" s="129"/>
      <c r="D59" s="68" t="s">
        <v>109</v>
      </c>
      <c r="E59" s="697"/>
      <c r="F59" s="20">
        <v>2</v>
      </c>
      <c r="G59" s="20"/>
      <c r="H59" s="779"/>
      <c r="I59" s="702"/>
      <c r="J59" s="702"/>
      <c r="K59" s="20">
        <f t="shared" si="1"/>
        <v>0</v>
      </c>
      <c r="L59" s="748"/>
    </row>
    <row r="60" spans="1:12" s="2" customFormat="1" ht="19.5" customHeight="1">
      <c r="A60" s="693"/>
      <c r="B60" s="767"/>
      <c r="C60" s="132"/>
      <c r="D60" s="68" t="s">
        <v>110</v>
      </c>
      <c r="E60" s="697"/>
      <c r="F60" s="20">
        <v>2</v>
      </c>
      <c r="G60" s="20"/>
      <c r="H60" s="779"/>
      <c r="I60" s="703"/>
      <c r="J60" s="703"/>
      <c r="K60" s="20">
        <f t="shared" si="1"/>
        <v>0</v>
      </c>
      <c r="L60" s="748"/>
    </row>
    <row r="61" spans="1:12" s="2" customFormat="1" ht="19.5" customHeight="1">
      <c r="A61" s="693"/>
      <c r="B61" s="710"/>
      <c r="C61" s="117"/>
      <c r="D61" s="26"/>
      <c r="E61" s="20"/>
      <c r="F61" s="20"/>
      <c r="G61" s="20" t="s">
        <v>41</v>
      </c>
      <c r="H61" s="30"/>
      <c r="I61" s="20"/>
      <c r="J61" s="20" t="s">
        <v>42</v>
      </c>
      <c r="K61" s="20"/>
      <c r="L61" s="711">
        <v>10</v>
      </c>
    </row>
    <row r="62" spans="1:12" s="2" customFormat="1" ht="19.5" customHeight="1">
      <c r="A62" s="693"/>
      <c r="B62" s="766">
        <f>SUM(L61/10)</f>
        <v>1</v>
      </c>
      <c r="C62" s="707" t="s">
        <v>155</v>
      </c>
      <c r="D62" s="20" t="s">
        <v>117</v>
      </c>
      <c r="E62" s="697" t="s">
        <v>265</v>
      </c>
      <c r="F62" s="20">
        <v>5</v>
      </c>
      <c r="G62" s="20"/>
      <c r="H62" s="697" t="s">
        <v>44</v>
      </c>
      <c r="I62" s="20">
        <v>5</v>
      </c>
      <c r="J62" s="20"/>
      <c r="K62" s="20">
        <f>SUM(G62+J62)</f>
        <v>0</v>
      </c>
      <c r="L62" s="724"/>
    </row>
    <row r="63" spans="1:12" s="2" customFormat="1" ht="19.5" customHeight="1">
      <c r="A63" s="693"/>
      <c r="B63" s="767"/>
      <c r="C63" s="708"/>
      <c r="D63" s="20" t="s">
        <v>106</v>
      </c>
      <c r="E63" s="697"/>
      <c r="F63" s="61" t="s">
        <v>67</v>
      </c>
      <c r="G63" s="20"/>
      <c r="H63" s="697"/>
      <c r="I63" s="61" t="s">
        <v>67</v>
      </c>
      <c r="J63" s="20"/>
      <c r="K63" s="20">
        <f aca="true" t="shared" si="2" ref="K63:K88">SUM(G63+J63)</f>
        <v>0</v>
      </c>
      <c r="L63" s="724"/>
    </row>
    <row r="64" spans="1:12" s="2" customFormat="1" ht="19.5" customHeight="1">
      <c r="A64" s="693"/>
      <c r="B64" s="767"/>
      <c r="C64" s="129"/>
      <c r="D64" s="20" t="s">
        <v>107</v>
      </c>
      <c r="E64" s="697"/>
      <c r="F64" s="61" t="s">
        <v>66</v>
      </c>
      <c r="G64" s="20"/>
      <c r="H64" s="697"/>
      <c r="I64" s="61" t="s">
        <v>66</v>
      </c>
      <c r="J64" s="20"/>
      <c r="K64" s="20">
        <f t="shared" si="2"/>
        <v>0</v>
      </c>
      <c r="L64" s="724"/>
    </row>
    <row r="65" spans="1:12" s="2" customFormat="1" ht="19.5" customHeight="1">
      <c r="A65" s="693"/>
      <c r="B65" s="767"/>
      <c r="C65" s="129"/>
      <c r="D65" s="121" t="s">
        <v>36</v>
      </c>
      <c r="E65" s="697"/>
      <c r="F65" s="61" t="s">
        <v>68</v>
      </c>
      <c r="G65" s="20"/>
      <c r="H65" s="697"/>
      <c r="I65" s="61" t="s">
        <v>68</v>
      </c>
      <c r="J65" s="20"/>
      <c r="K65" s="20">
        <f t="shared" si="2"/>
        <v>0</v>
      </c>
      <c r="L65" s="724"/>
    </row>
    <row r="66" spans="1:12" s="2" customFormat="1" ht="19.5" customHeight="1" thickBot="1">
      <c r="A66" s="694"/>
      <c r="B66" s="792"/>
      <c r="C66" s="130"/>
      <c r="D66" s="17" t="s">
        <v>113</v>
      </c>
      <c r="E66" s="706"/>
      <c r="F66" s="62" t="s">
        <v>74</v>
      </c>
      <c r="G66" s="17"/>
      <c r="H66" s="706"/>
      <c r="I66" s="62" t="s">
        <v>74</v>
      </c>
      <c r="J66" s="17"/>
      <c r="K66" s="17">
        <f t="shared" si="2"/>
        <v>0</v>
      </c>
      <c r="L66" s="725"/>
    </row>
    <row r="67" spans="1:12" s="2" customFormat="1" ht="142.5" customHeight="1" thickBot="1">
      <c r="A67" s="90"/>
      <c r="B67" s="142">
        <v>5</v>
      </c>
      <c r="C67" s="142"/>
      <c r="D67" s="492"/>
      <c r="E67" s="685" t="s">
        <v>211</v>
      </c>
      <c r="F67" s="686"/>
      <c r="G67" s="683" t="s">
        <v>210</v>
      </c>
      <c r="H67" s="683"/>
      <c r="I67" s="683"/>
      <c r="J67" s="683"/>
      <c r="K67" s="684"/>
      <c r="L67" s="584">
        <v>4.5</v>
      </c>
    </row>
    <row r="68" spans="1:12" s="2" customFormat="1" ht="19.5" customHeight="1" thickBot="1">
      <c r="A68" s="817" t="s">
        <v>303</v>
      </c>
      <c r="B68" s="767">
        <v>2</v>
      </c>
      <c r="C68" s="811" t="s">
        <v>152</v>
      </c>
      <c r="D68" s="404" t="s">
        <v>119</v>
      </c>
      <c r="E68" s="695" t="s">
        <v>266</v>
      </c>
      <c r="F68" s="20">
        <v>12</v>
      </c>
      <c r="G68" s="20"/>
      <c r="H68" s="21"/>
      <c r="I68" s="34"/>
      <c r="J68" s="21"/>
      <c r="K68" s="20">
        <v>0</v>
      </c>
      <c r="L68" s="724">
        <v>20</v>
      </c>
    </row>
    <row r="69" spans="1:12" s="2" customFormat="1" ht="19.5" customHeight="1" thickBot="1">
      <c r="A69" s="817"/>
      <c r="B69" s="767"/>
      <c r="C69" s="811"/>
      <c r="D69" s="140" t="s">
        <v>62</v>
      </c>
      <c r="E69" s="695"/>
      <c r="F69" s="61" t="s">
        <v>77</v>
      </c>
      <c r="G69" s="20"/>
      <c r="H69" s="21"/>
      <c r="I69" s="34"/>
      <c r="J69" s="21"/>
      <c r="K69" s="20">
        <f t="shared" si="2"/>
        <v>0</v>
      </c>
      <c r="L69" s="724"/>
    </row>
    <row r="70" spans="1:12" s="2" customFormat="1" ht="19.5" customHeight="1" thickBot="1">
      <c r="A70" s="817"/>
      <c r="B70" s="767"/>
      <c r="C70" s="768"/>
      <c r="D70" s="140" t="s">
        <v>63</v>
      </c>
      <c r="E70" s="696"/>
      <c r="F70" s="61" t="s">
        <v>69</v>
      </c>
      <c r="G70" s="20"/>
      <c r="H70" s="21"/>
      <c r="I70" s="34"/>
      <c r="J70" s="21"/>
      <c r="K70" s="20">
        <f t="shared" si="2"/>
        <v>0</v>
      </c>
      <c r="L70" s="724"/>
    </row>
    <row r="71" spans="1:12" s="2" customFormat="1" ht="19.5" customHeight="1" thickBot="1">
      <c r="A71" s="817"/>
      <c r="B71" s="767"/>
      <c r="C71" s="125" t="s">
        <v>153</v>
      </c>
      <c r="D71" s="121" t="s">
        <v>118</v>
      </c>
      <c r="E71" s="27" t="s">
        <v>444</v>
      </c>
      <c r="F71" s="20">
        <v>3</v>
      </c>
      <c r="G71" s="20"/>
      <c r="H71" s="21"/>
      <c r="I71" s="34"/>
      <c r="J71" s="21"/>
      <c r="K71" s="20">
        <f t="shared" si="2"/>
        <v>0</v>
      </c>
      <c r="L71" s="724"/>
    </row>
    <row r="72" spans="1:12" s="2" customFormat="1" ht="19.5" customHeight="1" thickBot="1">
      <c r="A72" s="817"/>
      <c r="B72" s="767"/>
      <c r="C72" s="125" t="s">
        <v>154</v>
      </c>
      <c r="D72" s="141" t="s">
        <v>120</v>
      </c>
      <c r="E72" s="27" t="s">
        <v>445</v>
      </c>
      <c r="F72" s="20">
        <v>5</v>
      </c>
      <c r="G72" s="20"/>
      <c r="H72" s="21"/>
      <c r="I72" s="34"/>
      <c r="J72" s="21"/>
      <c r="K72" s="20">
        <f t="shared" si="2"/>
        <v>0</v>
      </c>
      <c r="L72" s="712"/>
    </row>
    <row r="73" spans="1:12" s="2" customFormat="1" ht="19.5" customHeight="1" thickBot="1">
      <c r="A73" s="817"/>
      <c r="B73" s="816">
        <f>SUM(L73/10)</f>
        <v>2</v>
      </c>
      <c r="C73" s="134" t="s">
        <v>151</v>
      </c>
      <c r="D73" s="698" t="s">
        <v>121</v>
      </c>
      <c r="E73" s="72" t="s">
        <v>446</v>
      </c>
      <c r="F73" s="20">
        <v>3</v>
      </c>
      <c r="G73" s="20"/>
      <c r="H73" s="27" t="s">
        <v>451</v>
      </c>
      <c r="I73" s="36">
        <v>2</v>
      </c>
      <c r="J73" s="20"/>
      <c r="K73" s="20">
        <f t="shared" si="2"/>
        <v>0</v>
      </c>
      <c r="L73" s="711">
        <v>20</v>
      </c>
    </row>
    <row r="74" spans="1:12" s="2" customFormat="1" ht="19.5" customHeight="1" thickBot="1">
      <c r="A74" s="817"/>
      <c r="B74" s="713"/>
      <c r="C74" s="490"/>
      <c r="D74" s="719"/>
      <c r="E74" s="72" t="s">
        <v>447</v>
      </c>
      <c r="F74" s="20">
        <v>3</v>
      </c>
      <c r="G74" s="20"/>
      <c r="H74" s="27" t="s">
        <v>452</v>
      </c>
      <c r="I74" s="36">
        <v>2</v>
      </c>
      <c r="J74" s="20"/>
      <c r="K74" s="20">
        <f t="shared" si="2"/>
        <v>0</v>
      </c>
      <c r="L74" s="724"/>
    </row>
    <row r="75" spans="1:12" s="2" customFormat="1" ht="19.5" customHeight="1" thickBot="1">
      <c r="A75" s="817"/>
      <c r="B75" s="713"/>
      <c r="C75" s="129"/>
      <c r="D75" s="719"/>
      <c r="E75" s="72" t="s">
        <v>448</v>
      </c>
      <c r="F75" s="20">
        <v>2</v>
      </c>
      <c r="G75" s="20"/>
      <c r="H75" s="27" t="s">
        <v>453</v>
      </c>
      <c r="I75" s="36">
        <v>1</v>
      </c>
      <c r="J75" s="20"/>
      <c r="K75" s="20">
        <f t="shared" si="2"/>
        <v>0</v>
      </c>
      <c r="L75" s="724"/>
    </row>
    <row r="76" spans="1:12" s="2" customFormat="1" ht="19.5" customHeight="1" thickBot="1">
      <c r="A76" s="817"/>
      <c r="B76" s="713"/>
      <c r="C76" s="129"/>
      <c r="D76" s="719"/>
      <c r="E76" s="72" t="s">
        <v>450</v>
      </c>
      <c r="F76" s="20">
        <v>2</v>
      </c>
      <c r="G76" s="20"/>
      <c r="H76" s="27" t="s">
        <v>454</v>
      </c>
      <c r="I76" s="36">
        <v>1</v>
      </c>
      <c r="J76" s="20"/>
      <c r="K76" s="20">
        <f t="shared" si="2"/>
        <v>0</v>
      </c>
      <c r="L76" s="724"/>
    </row>
    <row r="77" spans="1:12" s="2" customFormat="1" ht="19.5" customHeight="1" thickBot="1">
      <c r="A77" s="817"/>
      <c r="B77" s="713"/>
      <c r="C77" s="129"/>
      <c r="D77" s="719"/>
      <c r="E77" s="72" t="s">
        <v>449</v>
      </c>
      <c r="F77" s="20">
        <v>2</v>
      </c>
      <c r="G77" s="20"/>
      <c r="H77" s="27" t="s">
        <v>455</v>
      </c>
      <c r="I77" s="36">
        <v>1</v>
      </c>
      <c r="J77" s="20"/>
      <c r="K77" s="20">
        <f t="shared" si="2"/>
        <v>0</v>
      </c>
      <c r="L77" s="724"/>
    </row>
    <row r="78" spans="1:12" s="2" customFormat="1" ht="19.5" customHeight="1" thickBot="1">
      <c r="A78" s="817"/>
      <c r="B78" s="713"/>
      <c r="C78" s="129"/>
      <c r="D78" s="719"/>
      <c r="E78" s="486"/>
      <c r="F78" s="57"/>
      <c r="G78" s="57"/>
      <c r="H78" s="27" t="s">
        <v>456</v>
      </c>
      <c r="I78" s="487">
        <v>1</v>
      </c>
      <c r="J78" s="57"/>
      <c r="K78" s="57"/>
      <c r="L78" s="724"/>
    </row>
    <row r="79" spans="1:12" s="2" customFormat="1" ht="19.5" customHeight="1" thickBot="1">
      <c r="A79" s="817"/>
      <c r="B79" s="31">
        <v>1</v>
      </c>
      <c r="C79" s="609" t="s">
        <v>581</v>
      </c>
      <c r="D79" s="610" t="s">
        <v>582</v>
      </c>
      <c r="E79" s="607" t="s">
        <v>268</v>
      </c>
      <c r="F79" s="567">
        <v>10</v>
      </c>
      <c r="G79" s="57"/>
      <c r="H79" s="56"/>
      <c r="I79" s="487"/>
      <c r="J79" s="57"/>
      <c r="K79" s="57"/>
      <c r="L79" s="593">
        <v>10</v>
      </c>
    </row>
    <row r="80" spans="1:12" s="2" customFormat="1" ht="19.5" customHeight="1" thickBot="1">
      <c r="A80" s="817"/>
      <c r="B80" s="12">
        <v>1</v>
      </c>
      <c r="C80" s="126" t="s">
        <v>580</v>
      </c>
      <c r="D80" s="122" t="s">
        <v>577</v>
      </c>
      <c r="E80" s="608" t="s">
        <v>583</v>
      </c>
      <c r="F80" s="586">
        <v>10</v>
      </c>
      <c r="G80" s="17"/>
      <c r="H80" s="23"/>
      <c r="I80" s="44"/>
      <c r="J80" s="23"/>
      <c r="K80" s="17">
        <f t="shared" si="2"/>
        <v>0</v>
      </c>
      <c r="L80" s="573">
        <v>10</v>
      </c>
    </row>
    <row r="81" spans="1:12" s="2" customFormat="1" ht="19.5" customHeight="1" thickBot="1">
      <c r="A81" s="90"/>
      <c r="B81" s="91">
        <v>6</v>
      </c>
      <c r="C81" s="91"/>
      <c r="D81" s="59"/>
      <c r="E81" s="687" t="s">
        <v>211</v>
      </c>
      <c r="F81" s="688"/>
      <c r="G81" s="704" t="s">
        <v>210</v>
      </c>
      <c r="H81" s="704"/>
      <c r="I81" s="704"/>
      <c r="J81" s="704"/>
      <c r="K81" s="705"/>
      <c r="L81" s="585">
        <v>6</v>
      </c>
    </row>
    <row r="82" spans="1:12" s="2" customFormat="1" ht="19.5" customHeight="1">
      <c r="A82" s="692" t="s">
        <v>457</v>
      </c>
      <c r="B82" s="8">
        <v>1</v>
      </c>
      <c r="C82" s="127" t="s">
        <v>467</v>
      </c>
      <c r="D82" s="403" t="s">
        <v>466</v>
      </c>
      <c r="E82" s="219" t="s">
        <v>273</v>
      </c>
      <c r="F82" s="575">
        <v>5</v>
      </c>
      <c r="G82" s="166"/>
      <c r="H82" s="166"/>
      <c r="I82" s="166"/>
      <c r="J82" s="166"/>
      <c r="K82" s="166"/>
      <c r="L82" s="587">
        <v>5</v>
      </c>
    </row>
    <row r="83" spans="1:12" ht="19.5" customHeight="1">
      <c r="A83" s="693"/>
      <c r="B83" s="767">
        <f>SUM(L83/10)</f>
        <v>2</v>
      </c>
      <c r="C83" s="811" t="s">
        <v>148</v>
      </c>
      <c r="D83" s="9" t="s">
        <v>7</v>
      </c>
      <c r="E83" s="37" t="s">
        <v>274</v>
      </c>
      <c r="F83" s="38">
        <v>4</v>
      </c>
      <c r="G83" s="9"/>
      <c r="H83" s="10"/>
      <c r="I83" s="39"/>
      <c r="J83" s="10"/>
      <c r="K83" s="9">
        <f t="shared" si="2"/>
        <v>0</v>
      </c>
      <c r="L83" s="724">
        <v>20</v>
      </c>
    </row>
    <row r="84" spans="1:12" ht="19.5" customHeight="1">
      <c r="A84" s="693"/>
      <c r="B84" s="767"/>
      <c r="C84" s="708"/>
      <c r="D84" s="20" t="s">
        <v>8</v>
      </c>
      <c r="E84" s="40" t="s">
        <v>460</v>
      </c>
      <c r="F84" s="41">
        <v>2</v>
      </c>
      <c r="G84" s="20"/>
      <c r="H84" s="21"/>
      <c r="I84" s="34"/>
      <c r="J84" s="21"/>
      <c r="K84" s="20">
        <f t="shared" si="2"/>
        <v>0</v>
      </c>
      <c r="L84" s="724"/>
    </row>
    <row r="85" spans="1:12" ht="19.5" customHeight="1">
      <c r="A85" s="693"/>
      <c r="B85" s="767"/>
      <c r="D85" s="121" t="s">
        <v>31</v>
      </c>
      <c r="E85" s="40" t="s">
        <v>461</v>
      </c>
      <c r="F85" s="41">
        <v>2</v>
      </c>
      <c r="G85" s="20"/>
      <c r="H85" s="21"/>
      <c r="I85" s="34"/>
      <c r="J85" s="21"/>
      <c r="K85" s="20">
        <f t="shared" si="2"/>
        <v>0</v>
      </c>
      <c r="L85" s="724"/>
    </row>
    <row r="86" spans="1:12" ht="19.5" customHeight="1">
      <c r="A86" s="693"/>
      <c r="B86" s="767"/>
      <c r="C86" s="132"/>
      <c r="D86" s="20" t="s">
        <v>32</v>
      </c>
      <c r="E86" s="40" t="s">
        <v>462</v>
      </c>
      <c r="F86" s="41">
        <v>2</v>
      </c>
      <c r="G86" s="20"/>
      <c r="H86" s="21"/>
      <c r="I86" s="34"/>
      <c r="J86" s="21"/>
      <c r="K86" s="20">
        <f t="shared" si="2"/>
        <v>0</v>
      </c>
      <c r="L86" s="724"/>
    </row>
    <row r="87" spans="1:12" ht="19.5" customHeight="1">
      <c r="A87" s="693"/>
      <c r="B87" s="818"/>
      <c r="C87" s="137" t="s">
        <v>149</v>
      </c>
      <c r="D87" s="20" t="s">
        <v>33</v>
      </c>
      <c r="E87" s="40" t="s">
        <v>463</v>
      </c>
      <c r="F87" s="41">
        <v>5</v>
      </c>
      <c r="G87" s="20"/>
      <c r="H87" s="21"/>
      <c r="I87" s="34"/>
      <c r="J87" s="21"/>
      <c r="K87" s="20">
        <f t="shared" si="2"/>
        <v>0</v>
      </c>
      <c r="L87" s="724"/>
    </row>
    <row r="88" spans="1:12" ht="19.5" customHeight="1">
      <c r="A88" s="693"/>
      <c r="B88" s="819"/>
      <c r="C88" s="132"/>
      <c r="D88" s="20" t="s">
        <v>150</v>
      </c>
      <c r="E88" s="40" t="s">
        <v>464</v>
      </c>
      <c r="F88" s="41">
        <v>5</v>
      </c>
      <c r="G88" s="20"/>
      <c r="H88" s="21"/>
      <c r="I88" s="34"/>
      <c r="J88" s="21"/>
      <c r="K88" s="20">
        <f t="shared" si="2"/>
        <v>0</v>
      </c>
      <c r="L88" s="712"/>
    </row>
    <row r="89" spans="1:12" ht="19.5" customHeight="1">
      <c r="A89" s="693"/>
      <c r="B89" s="766">
        <v>3</v>
      </c>
      <c r="C89" s="831" t="s">
        <v>458</v>
      </c>
      <c r="D89" s="57" t="s">
        <v>459</v>
      </c>
      <c r="E89" s="470" t="s">
        <v>280</v>
      </c>
      <c r="F89" s="264">
        <v>10</v>
      </c>
      <c r="G89" s="57"/>
      <c r="H89" s="58"/>
      <c r="I89" s="482"/>
      <c r="J89" s="58"/>
      <c r="K89" s="57">
        <v>0</v>
      </c>
      <c r="L89" s="711">
        <v>30</v>
      </c>
    </row>
    <row r="90" spans="1:12" ht="31.5" customHeight="1" thickBot="1">
      <c r="A90" s="694"/>
      <c r="B90" s="792"/>
      <c r="C90" s="832"/>
      <c r="D90" s="139" t="s">
        <v>98</v>
      </c>
      <c r="E90" s="42" t="s">
        <v>465</v>
      </c>
      <c r="F90" s="43">
        <v>20</v>
      </c>
      <c r="G90" s="17"/>
      <c r="H90" s="23"/>
      <c r="I90" s="44"/>
      <c r="J90" s="23"/>
      <c r="K90" s="17">
        <f>SUM(G90+J90)</f>
        <v>0</v>
      </c>
      <c r="L90" s="725"/>
    </row>
    <row r="91" spans="1:12" ht="19.5" customHeight="1" thickBot="1">
      <c r="A91" s="90"/>
      <c r="B91" s="91">
        <v>6</v>
      </c>
      <c r="C91" s="91"/>
      <c r="D91" s="59"/>
      <c r="E91" s="685" t="s">
        <v>211</v>
      </c>
      <c r="F91" s="686"/>
      <c r="G91" s="683" t="s">
        <v>210</v>
      </c>
      <c r="H91" s="683"/>
      <c r="I91" s="683"/>
      <c r="J91" s="683"/>
      <c r="K91" s="684"/>
      <c r="L91" s="578">
        <v>5.5</v>
      </c>
    </row>
    <row r="92" spans="1:12" ht="20.25" customHeight="1">
      <c r="A92" s="750" t="s">
        <v>468</v>
      </c>
      <c r="B92" s="77">
        <v>1</v>
      </c>
      <c r="C92" s="127" t="s">
        <v>472</v>
      </c>
      <c r="D92" s="493" t="s">
        <v>466</v>
      </c>
      <c r="E92" s="37" t="s">
        <v>288</v>
      </c>
      <c r="F92" s="570">
        <v>5</v>
      </c>
      <c r="G92" s="9"/>
      <c r="H92" s="10"/>
      <c r="I92" s="39"/>
      <c r="J92" s="10"/>
      <c r="K92" s="9">
        <f>SUM(G92+J92)</f>
        <v>0</v>
      </c>
      <c r="L92" s="576">
        <v>5</v>
      </c>
    </row>
    <row r="93" spans="1:12" ht="20.25" customHeight="1">
      <c r="A93" s="751"/>
      <c r="B93" s="410">
        <v>0.5</v>
      </c>
      <c r="C93" s="744" t="s">
        <v>145</v>
      </c>
      <c r="D93" s="745"/>
      <c r="E93" s="37" t="s">
        <v>289</v>
      </c>
      <c r="F93" s="38">
        <v>5</v>
      </c>
      <c r="G93" s="9"/>
      <c r="H93" s="10"/>
      <c r="I93" s="39"/>
      <c r="J93" s="10"/>
      <c r="K93" s="9">
        <v>0</v>
      </c>
      <c r="L93" s="11">
        <v>5</v>
      </c>
    </row>
    <row r="94" spans="1:12" ht="20.25" customHeight="1">
      <c r="A94" s="751"/>
      <c r="B94" s="75">
        <f>L94/10</f>
        <v>0.5</v>
      </c>
      <c r="C94" s="806" t="s">
        <v>146</v>
      </c>
      <c r="D94" s="807"/>
      <c r="E94" s="40" t="s">
        <v>290</v>
      </c>
      <c r="F94" s="41">
        <v>5</v>
      </c>
      <c r="G94" s="20"/>
      <c r="H94" s="21"/>
      <c r="I94" s="34"/>
      <c r="J94" s="21"/>
      <c r="K94" s="20">
        <f>SUM(G94+J94)</f>
        <v>0</v>
      </c>
      <c r="L94" s="22">
        <v>5</v>
      </c>
    </row>
    <row r="95" spans="1:12" ht="20.25" customHeight="1" thickBot="1">
      <c r="A95" s="752"/>
      <c r="B95" s="78">
        <f>L95/10</f>
        <v>1</v>
      </c>
      <c r="C95" s="808" t="s">
        <v>147</v>
      </c>
      <c r="D95" s="809"/>
      <c r="E95" s="42" t="s">
        <v>291</v>
      </c>
      <c r="F95" s="43">
        <v>10</v>
      </c>
      <c r="G95" s="17"/>
      <c r="H95" s="23"/>
      <c r="I95" s="44"/>
      <c r="J95" s="23"/>
      <c r="K95" s="17">
        <f>SUM(G95+J95)</f>
        <v>0</v>
      </c>
      <c r="L95" s="18">
        <v>10</v>
      </c>
    </row>
    <row r="96" spans="1:12" ht="19.5" customHeight="1" thickBot="1">
      <c r="A96" s="90"/>
      <c r="B96" s="91">
        <v>3</v>
      </c>
      <c r="C96" s="91"/>
      <c r="D96" s="59"/>
      <c r="E96" s="685" t="s">
        <v>211</v>
      </c>
      <c r="F96" s="686"/>
      <c r="G96" s="683" t="s">
        <v>210</v>
      </c>
      <c r="H96" s="683"/>
      <c r="I96" s="683"/>
      <c r="J96" s="683"/>
      <c r="K96" s="684"/>
      <c r="L96" s="577">
        <v>2.5</v>
      </c>
    </row>
    <row r="97" spans="1:12" ht="24.75" customHeight="1">
      <c r="A97" s="750" t="s">
        <v>469</v>
      </c>
      <c r="B97" s="146">
        <v>2</v>
      </c>
      <c r="C97" s="127" t="s">
        <v>5</v>
      </c>
      <c r="D97" s="120" t="s">
        <v>99</v>
      </c>
      <c r="E97" s="37" t="s">
        <v>287</v>
      </c>
      <c r="F97" s="38">
        <v>20</v>
      </c>
      <c r="G97" s="9"/>
      <c r="H97" s="10"/>
      <c r="I97" s="39"/>
      <c r="J97" s="10"/>
      <c r="K97" s="9">
        <f>SUM(G97+J97)</f>
        <v>0</v>
      </c>
      <c r="L97" s="723">
        <v>35</v>
      </c>
    </row>
    <row r="98" spans="1:12" ht="24.75" customHeight="1">
      <c r="A98" s="751"/>
      <c r="B98" s="19">
        <v>1</v>
      </c>
      <c r="C98" s="137" t="s">
        <v>6</v>
      </c>
      <c r="D98" s="488" t="s">
        <v>470</v>
      </c>
      <c r="E98" s="37" t="s">
        <v>474</v>
      </c>
      <c r="F98" s="38">
        <v>10</v>
      </c>
      <c r="G98" s="9"/>
      <c r="H98" s="10"/>
      <c r="I98" s="39"/>
      <c r="J98" s="10"/>
      <c r="K98" s="9">
        <v>0</v>
      </c>
      <c r="L98" s="724"/>
    </row>
    <row r="99" spans="1:12" ht="24.75" customHeight="1" thickBot="1">
      <c r="A99" s="752"/>
      <c r="B99" s="409">
        <v>1</v>
      </c>
      <c r="C99" s="126" t="s">
        <v>473</v>
      </c>
      <c r="D99" s="122" t="s">
        <v>471</v>
      </c>
      <c r="E99" s="40" t="s">
        <v>286</v>
      </c>
      <c r="F99" s="591">
        <v>5</v>
      </c>
      <c r="G99" s="20"/>
      <c r="H99" s="21"/>
      <c r="I99" s="34"/>
      <c r="J99" s="21"/>
      <c r="K99" s="20">
        <f>SUM(G99+J99)</f>
        <v>0</v>
      </c>
      <c r="L99" s="725"/>
    </row>
    <row r="100" spans="1:12" ht="19.5" customHeight="1" thickBot="1">
      <c r="A100" s="90"/>
      <c r="B100" s="142">
        <v>4</v>
      </c>
      <c r="C100" s="142"/>
      <c r="D100" s="492"/>
      <c r="E100" s="685" t="s">
        <v>211</v>
      </c>
      <c r="F100" s="686"/>
      <c r="G100" s="683" t="s">
        <v>210</v>
      </c>
      <c r="H100" s="683"/>
      <c r="I100" s="683"/>
      <c r="J100" s="683"/>
      <c r="K100" s="684"/>
      <c r="L100" s="25">
        <v>3.5</v>
      </c>
    </row>
    <row r="101" spans="1:12" ht="29.25" customHeight="1">
      <c r="A101" s="820" t="s">
        <v>571</v>
      </c>
      <c r="B101" s="594">
        <v>1</v>
      </c>
      <c r="C101" s="595" t="s">
        <v>572</v>
      </c>
      <c r="D101" s="596" t="s">
        <v>573</v>
      </c>
      <c r="E101" s="597" t="s">
        <v>575</v>
      </c>
      <c r="F101" s="598">
        <v>10</v>
      </c>
      <c r="G101" s="598"/>
      <c r="H101" s="598"/>
      <c r="I101" s="597"/>
      <c r="J101" s="598"/>
      <c r="K101" s="598">
        <f>SUM(G101+J101)</f>
        <v>0</v>
      </c>
      <c r="L101" s="822">
        <v>20</v>
      </c>
    </row>
    <row r="102" spans="1:12" ht="24.75" customHeight="1" thickBot="1">
      <c r="A102" s="821"/>
      <c r="B102" s="599">
        <v>1</v>
      </c>
      <c r="C102" s="600" t="s">
        <v>579</v>
      </c>
      <c r="D102" s="601" t="s">
        <v>574</v>
      </c>
      <c r="E102" s="602" t="s">
        <v>576</v>
      </c>
      <c r="F102" s="570">
        <v>10</v>
      </c>
      <c r="G102" s="570"/>
      <c r="H102" s="570"/>
      <c r="I102" s="602"/>
      <c r="J102" s="570"/>
      <c r="K102" s="570">
        <v>0</v>
      </c>
      <c r="L102" s="823"/>
    </row>
    <row r="103" spans="1:12" ht="19.5" customHeight="1" thickBot="1">
      <c r="A103" s="603"/>
      <c r="B103" s="604">
        <v>2</v>
      </c>
      <c r="C103" s="604"/>
      <c r="D103" s="605"/>
      <c r="E103" s="824" t="s">
        <v>211</v>
      </c>
      <c r="F103" s="825"/>
      <c r="G103" s="826" t="s">
        <v>210</v>
      </c>
      <c r="H103" s="826"/>
      <c r="I103" s="826"/>
      <c r="J103" s="826"/>
      <c r="K103" s="827"/>
      <c r="L103" s="584">
        <v>2</v>
      </c>
    </row>
    <row r="104" ht="1.5" customHeight="1"/>
    <row r="105" ht="1.5" customHeight="1"/>
    <row r="106" ht="1.5" customHeight="1"/>
    <row r="107" ht="1.5" customHeight="1"/>
    <row r="108" ht="1.5" customHeight="1" thickBot="1"/>
    <row r="109" spans="1:12" ht="19.5" customHeight="1">
      <c r="A109" s="750" t="s">
        <v>475</v>
      </c>
      <c r="B109" s="714">
        <v>3</v>
      </c>
      <c r="C109" s="735"/>
      <c r="D109" s="803"/>
      <c r="E109" s="51"/>
      <c r="F109" s="51"/>
      <c r="G109" s="51" t="s">
        <v>45</v>
      </c>
      <c r="H109" s="51"/>
      <c r="I109" s="51"/>
      <c r="J109" s="51" t="s">
        <v>46</v>
      </c>
      <c r="K109" s="51"/>
      <c r="L109" s="723">
        <v>24</v>
      </c>
    </row>
    <row r="110" spans="1:12" ht="19.5" customHeight="1">
      <c r="A110" s="751"/>
      <c r="B110" s="715"/>
      <c r="C110" s="707" t="s">
        <v>125</v>
      </c>
      <c r="D110" s="698" t="s">
        <v>9</v>
      </c>
      <c r="E110" s="40" t="s">
        <v>293</v>
      </c>
      <c r="F110" s="41">
        <v>5</v>
      </c>
      <c r="G110" s="20"/>
      <c r="H110" s="40" t="s">
        <v>293</v>
      </c>
      <c r="I110" s="41">
        <v>5</v>
      </c>
      <c r="J110" s="20"/>
      <c r="K110" s="20">
        <f aca="true" t="shared" si="3" ref="K110:K154">SUM(G110+J110)</f>
        <v>0</v>
      </c>
      <c r="L110" s="724"/>
    </row>
    <row r="111" spans="1:12" ht="19.5" customHeight="1">
      <c r="A111" s="751"/>
      <c r="B111" s="715"/>
      <c r="C111" s="795"/>
      <c r="D111" s="699"/>
      <c r="E111" s="40" t="s">
        <v>480</v>
      </c>
      <c r="F111" s="41">
        <v>2</v>
      </c>
      <c r="G111" s="20"/>
      <c r="H111" s="40" t="s">
        <v>480</v>
      </c>
      <c r="I111" s="41">
        <v>2</v>
      </c>
      <c r="J111" s="20"/>
      <c r="K111" s="20">
        <f t="shared" si="3"/>
        <v>0</v>
      </c>
      <c r="L111" s="724"/>
    </row>
    <row r="112" spans="1:12" ht="19.5" customHeight="1">
      <c r="A112" s="751"/>
      <c r="B112" s="715"/>
      <c r="C112" s="132"/>
      <c r="D112" s="700"/>
      <c r="E112" s="40" t="s">
        <v>481</v>
      </c>
      <c r="F112" s="41">
        <v>1</v>
      </c>
      <c r="G112" s="20"/>
      <c r="H112" s="40" t="s">
        <v>481</v>
      </c>
      <c r="I112" s="41">
        <v>1</v>
      </c>
      <c r="J112" s="20"/>
      <c r="K112" s="20">
        <f t="shared" si="3"/>
        <v>0</v>
      </c>
      <c r="L112" s="724"/>
    </row>
    <row r="113" spans="1:12" ht="19.5" customHeight="1">
      <c r="A113" s="751"/>
      <c r="B113" s="715"/>
      <c r="C113" s="124" t="s">
        <v>2</v>
      </c>
      <c r="D113" s="128" t="s">
        <v>47</v>
      </c>
      <c r="E113" s="40" t="s">
        <v>296</v>
      </c>
      <c r="F113" s="41">
        <v>4</v>
      </c>
      <c r="G113" s="36"/>
      <c r="H113" s="40" t="s">
        <v>296</v>
      </c>
      <c r="I113" s="41">
        <v>4</v>
      </c>
      <c r="J113" s="36"/>
      <c r="K113" s="20">
        <f t="shared" si="3"/>
        <v>0</v>
      </c>
      <c r="L113" s="712"/>
    </row>
    <row r="114" spans="1:12" ht="19.5" customHeight="1">
      <c r="A114" s="751"/>
      <c r="B114" s="715"/>
      <c r="C114" s="137" t="s">
        <v>0</v>
      </c>
      <c r="D114" s="121" t="s">
        <v>30</v>
      </c>
      <c r="E114" s="40" t="s">
        <v>297</v>
      </c>
      <c r="F114" s="41">
        <v>2</v>
      </c>
      <c r="G114" s="20"/>
      <c r="H114" s="40" t="s">
        <v>297</v>
      </c>
      <c r="I114" s="41">
        <v>2</v>
      </c>
      <c r="J114" s="20"/>
      <c r="K114" s="20">
        <f t="shared" si="3"/>
        <v>0</v>
      </c>
      <c r="L114" s="748">
        <v>6</v>
      </c>
    </row>
    <row r="115" spans="1:12" ht="19.5" customHeight="1">
      <c r="A115" s="751"/>
      <c r="B115" s="716"/>
      <c r="C115" s="132"/>
      <c r="D115" s="121" t="s">
        <v>10</v>
      </c>
      <c r="E115" s="40" t="s">
        <v>482</v>
      </c>
      <c r="F115" s="41">
        <v>1</v>
      </c>
      <c r="G115" s="20"/>
      <c r="H115" s="40" t="s">
        <v>482</v>
      </c>
      <c r="I115" s="41">
        <v>1</v>
      </c>
      <c r="J115" s="20"/>
      <c r="K115" s="20">
        <f t="shared" si="3"/>
        <v>0</v>
      </c>
      <c r="L115" s="748"/>
    </row>
    <row r="116" spans="1:12" ht="19.5" customHeight="1">
      <c r="A116" s="751"/>
      <c r="B116" s="75">
        <f>L116/10</f>
        <v>1</v>
      </c>
      <c r="C116" s="801" t="s">
        <v>14</v>
      </c>
      <c r="D116" s="731"/>
      <c r="E116" s="40" t="s">
        <v>298</v>
      </c>
      <c r="F116" s="41">
        <v>5</v>
      </c>
      <c r="G116" s="20"/>
      <c r="H116" s="40" t="s">
        <v>298</v>
      </c>
      <c r="I116" s="41">
        <v>5</v>
      </c>
      <c r="J116" s="20"/>
      <c r="K116" s="20">
        <f t="shared" si="3"/>
        <v>0</v>
      </c>
      <c r="L116" s="22">
        <v>10</v>
      </c>
    </row>
    <row r="117" spans="1:12" ht="19.5" customHeight="1">
      <c r="A117" s="751"/>
      <c r="B117" s="717">
        <f>L117/10</f>
        <v>1</v>
      </c>
      <c r="C117" s="134" t="s">
        <v>1</v>
      </c>
      <c r="D117" s="128" t="s">
        <v>11</v>
      </c>
      <c r="E117" s="40" t="s">
        <v>299</v>
      </c>
      <c r="F117" s="41">
        <v>6</v>
      </c>
      <c r="G117" s="20"/>
      <c r="H117" s="21"/>
      <c r="I117" s="34"/>
      <c r="J117" s="21"/>
      <c r="K117" s="20">
        <f t="shared" si="3"/>
        <v>0</v>
      </c>
      <c r="L117" s="711">
        <v>10</v>
      </c>
    </row>
    <row r="118" spans="1:12" ht="19.5" customHeight="1">
      <c r="A118" s="751"/>
      <c r="B118" s="715"/>
      <c r="C118" s="129"/>
      <c r="D118" s="128" t="s">
        <v>12</v>
      </c>
      <c r="E118" s="40" t="s">
        <v>483</v>
      </c>
      <c r="F118" s="41">
        <v>2</v>
      </c>
      <c r="G118" s="20"/>
      <c r="H118" s="21"/>
      <c r="I118" s="34"/>
      <c r="J118" s="21"/>
      <c r="K118" s="20">
        <f t="shared" si="3"/>
        <v>0</v>
      </c>
      <c r="L118" s="724"/>
    </row>
    <row r="119" spans="1:12" ht="19.5" customHeight="1" thickBot="1">
      <c r="A119" s="752"/>
      <c r="B119" s="718"/>
      <c r="C119" s="130"/>
      <c r="D119" s="133" t="s">
        <v>13</v>
      </c>
      <c r="E119" s="42" t="s">
        <v>484</v>
      </c>
      <c r="F119" s="43">
        <v>2</v>
      </c>
      <c r="G119" s="17"/>
      <c r="H119" s="23"/>
      <c r="I119" s="44"/>
      <c r="J119" s="23"/>
      <c r="K119" s="17">
        <f t="shared" si="3"/>
        <v>0</v>
      </c>
      <c r="L119" s="725"/>
    </row>
    <row r="120" spans="1:12" ht="19.5" customHeight="1" thickBot="1">
      <c r="A120" s="90"/>
      <c r="B120" s="91">
        <v>5</v>
      </c>
      <c r="C120" s="91"/>
      <c r="D120" s="59"/>
      <c r="E120" s="685" t="s">
        <v>211</v>
      </c>
      <c r="F120" s="686"/>
      <c r="G120" s="683" t="s">
        <v>210</v>
      </c>
      <c r="H120" s="683"/>
      <c r="I120" s="683"/>
      <c r="J120" s="683"/>
      <c r="K120" s="684"/>
      <c r="L120" s="85">
        <v>5</v>
      </c>
    </row>
    <row r="121" spans="1:12" ht="19.5" customHeight="1">
      <c r="A121" s="750" t="s">
        <v>476</v>
      </c>
      <c r="B121" s="709">
        <f>L121/10</f>
        <v>2</v>
      </c>
      <c r="C121" s="131" t="s">
        <v>144</v>
      </c>
      <c r="D121" s="120" t="s">
        <v>48</v>
      </c>
      <c r="E121" s="37" t="s">
        <v>322</v>
      </c>
      <c r="F121" s="38">
        <v>10</v>
      </c>
      <c r="G121" s="9"/>
      <c r="H121" s="10"/>
      <c r="I121" s="39"/>
      <c r="J121" s="10"/>
      <c r="K121" s="9">
        <f t="shared" si="3"/>
        <v>0</v>
      </c>
      <c r="L121" s="723">
        <v>20</v>
      </c>
    </row>
    <row r="122" spans="1:12" ht="19.5" customHeight="1">
      <c r="A122" s="751"/>
      <c r="B122" s="767"/>
      <c r="C122" s="129"/>
      <c r="D122" s="128" t="s">
        <v>53</v>
      </c>
      <c r="E122" s="40" t="s">
        <v>485</v>
      </c>
      <c r="F122" s="41">
        <v>7</v>
      </c>
      <c r="G122" s="20"/>
      <c r="H122" s="21"/>
      <c r="I122" s="34"/>
      <c r="J122" s="21"/>
      <c r="K122" s="20">
        <f t="shared" si="3"/>
        <v>0</v>
      </c>
      <c r="L122" s="724"/>
    </row>
    <row r="123" spans="1:12" ht="19.5" customHeight="1">
      <c r="A123" s="751"/>
      <c r="B123" s="767"/>
      <c r="C123" s="132"/>
      <c r="D123" s="20" t="s">
        <v>54</v>
      </c>
      <c r="E123" s="40" t="s">
        <v>486</v>
      </c>
      <c r="F123" s="41">
        <v>3</v>
      </c>
      <c r="G123" s="20"/>
      <c r="H123" s="21"/>
      <c r="I123" s="34"/>
      <c r="J123" s="21"/>
      <c r="K123" s="20">
        <f t="shared" si="3"/>
        <v>0</v>
      </c>
      <c r="L123" s="712"/>
    </row>
    <row r="124" spans="1:12" ht="19.5" customHeight="1">
      <c r="A124" s="751"/>
      <c r="B124" s="710"/>
      <c r="C124" s="118"/>
      <c r="D124" s="136"/>
      <c r="E124" s="40"/>
      <c r="F124" s="41"/>
      <c r="G124" s="20" t="s">
        <v>45</v>
      </c>
      <c r="H124" s="20"/>
      <c r="I124" s="20"/>
      <c r="J124" s="20" t="s">
        <v>46</v>
      </c>
      <c r="K124" s="20"/>
      <c r="L124" s="711">
        <v>20</v>
      </c>
    </row>
    <row r="125" spans="1:12" ht="19.5" customHeight="1">
      <c r="A125" s="751"/>
      <c r="B125" s="717">
        <f>L124/10</f>
        <v>2</v>
      </c>
      <c r="C125" s="707" t="s">
        <v>126</v>
      </c>
      <c r="D125" s="20" t="s">
        <v>49</v>
      </c>
      <c r="E125" s="40" t="s">
        <v>325</v>
      </c>
      <c r="F125" s="41">
        <v>5</v>
      </c>
      <c r="G125" s="20"/>
      <c r="H125" s="40" t="s">
        <v>325</v>
      </c>
      <c r="I125" s="41">
        <v>5</v>
      </c>
      <c r="J125" s="20"/>
      <c r="K125" s="20">
        <f t="shared" si="3"/>
        <v>0</v>
      </c>
      <c r="L125" s="724"/>
    </row>
    <row r="126" spans="1:12" ht="19.5" customHeight="1">
      <c r="A126" s="751"/>
      <c r="B126" s="715"/>
      <c r="C126" s="708"/>
      <c r="D126" s="121" t="s">
        <v>23</v>
      </c>
      <c r="E126" s="40" t="s">
        <v>487</v>
      </c>
      <c r="F126" s="41">
        <v>2</v>
      </c>
      <c r="G126" s="20"/>
      <c r="H126" s="40" t="s">
        <v>487</v>
      </c>
      <c r="I126" s="41">
        <v>2</v>
      </c>
      <c r="J126" s="20"/>
      <c r="K126" s="20">
        <f t="shared" si="3"/>
        <v>0</v>
      </c>
      <c r="L126" s="724"/>
    </row>
    <row r="127" spans="1:12" ht="19.5" customHeight="1">
      <c r="A127" s="751"/>
      <c r="B127" s="715"/>
      <c r="C127" s="708"/>
      <c r="D127" s="121" t="s">
        <v>24</v>
      </c>
      <c r="E127" s="40" t="s">
        <v>488</v>
      </c>
      <c r="F127" s="41">
        <v>2</v>
      </c>
      <c r="G127" s="20"/>
      <c r="H127" s="40" t="s">
        <v>488</v>
      </c>
      <c r="I127" s="41">
        <v>2</v>
      </c>
      <c r="J127" s="20"/>
      <c r="K127" s="20">
        <f t="shared" si="3"/>
        <v>0</v>
      </c>
      <c r="L127" s="724"/>
    </row>
    <row r="128" spans="1:12" ht="19.5" customHeight="1" thickBot="1">
      <c r="A128" s="752"/>
      <c r="B128" s="718"/>
      <c r="C128" s="130"/>
      <c r="D128" s="133" t="s">
        <v>29</v>
      </c>
      <c r="E128" s="42" t="s">
        <v>489</v>
      </c>
      <c r="F128" s="43">
        <v>2</v>
      </c>
      <c r="G128" s="17"/>
      <c r="H128" s="23"/>
      <c r="I128" s="44"/>
      <c r="J128" s="23"/>
      <c r="K128" s="17">
        <f t="shared" si="3"/>
        <v>0</v>
      </c>
      <c r="L128" s="725"/>
    </row>
    <row r="129" spans="1:12" ht="19.5" customHeight="1" thickBot="1">
      <c r="A129" s="90"/>
      <c r="B129" s="91">
        <v>4</v>
      </c>
      <c r="C129" s="91"/>
      <c r="D129" s="59"/>
      <c r="E129" s="685" t="s">
        <v>211</v>
      </c>
      <c r="F129" s="686"/>
      <c r="G129" s="683" t="s">
        <v>210</v>
      </c>
      <c r="H129" s="683"/>
      <c r="I129" s="683"/>
      <c r="J129" s="683"/>
      <c r="K129" s="684"/>
      <c r="L129" s="85">
        <v>4</v>
      </c>
    </row>
    <row r="130" spans="1:12" ht="19.5" customHeight="1">
      <c r="A130" s="750" t="s">
        <v>477</v>
      </c>
      <c r="B130" s="714">
        <f>L130/10</f>
        <v>1.5</v>
      </c>
      <c r="C130" s="728" t="s">
        <v>143</v>
      </c>
      <c r="D130" s="743" t="s">
        <v>142</v>
      </c>
      <c r="E130" s="37" t="s">
        <v>328</v>
      </c>
      <c r="F130" s="38">
        <v>5</v>
      </c>
      <c r="G130" s="9"/>
      <c r="H130" s="10"/>
      <c r="I130" s="39"/>
      <c r="J130" s="10"/>
      <c r="K130" s="9">
        <f t="shared" si="3"/>
        <v>0</v>
      </c>
      <c r="L130" s="723">
        <v>15</v>
      </c>
    </row>
    <row r="131" spans="1:12" ht="19.5" customHeight="1">
      <c r="A131" s="751"/>
      <c r="B131" s="715"/>
      <c r="C131" s="708"/>
      <c r="D131" s="719"/>
      <c r="E131" s="40" t="s">
        <v>490</v>
      </c>
      <c r="F131" s="41">
        <v>3</v>
      </c>
      <c r="G131" s="20"/>
      <c r="H131" s="21"/>
      <c r="I131" s="34"/>
      <c r="J131" s="21"/>
      <c r="K131" s="20">
        <f t="shared" si="3"/>
        <v>0</v>
      </c>
      <c r="L131" s="724"/>
    </row>
    <row r="132" spans="1:12" ht="19.5" customHeight="1">
      <c r="A132" s="751"/>
      <c r="B132" s="715"/>
      <c r="C132" s="129"/>
      <c r="D132" s="719"/>
      <c r="E132" s="40" t="s">
        <v>491</v>
      </c>
      <c r="F132" s="41">
        <v>3</v>
      </c>
      <c r="G132" s="20"/>
      <c r="H132" s="21"/>
      <c r="I132" s="34"/>
      <c r="J132" s="21"/>
      <c r="K132" s="20">
        <f t="shared" si="3"/>
        <v>0</v>
      </c>
      <c r="L132" s="724"/>
    </row>
    <row r="133" spans="1:12" ht="19.5" customHeight="1">
      <c r="A133" s="751"/>
      <c r="B133" s="716"/>
      <c r="C133" s="132"/>
      <c r="D133" s="720"/>
      <c r="E133" s="40" t="s">
        <v>492</v>
      </c>
      <c r="F133" s="41">
        <v>4</v>
      </c>
      <c r="G133" s="20"/>
      <c r="H133" s="21"/>
      <c r="I133" s="34"/>
      <c r="J133" s="21"/>
      <c r="K133" s="20">
        <f t="shared" si="3"/>
        <v>0</v>
      </c>
      <c r="L133" s="712"/>
    </row>
    <row r="134" spans="1:12" ht="19.5" customHeight="1">
      <c r="A134" s="751"/>
      <c r="B134" s="75">
        <f>L134/10</f>
        <v>0.5</v>
      </c>
      <c r="C134" s="124" t="s">
        <v>141</v>
      </c>
      <c r="D134" s="121" t="s">
        <v>140</v>
      </c>
      <c r="E134" s="40" t="s">
        <v>330</v>
      </c>
      <c r="F134" s="41">
        <v>5</v>
      </c>
      <c r="G134" s="20"/>
      <c r="H134" s="21"/>
      <c r="I134" s="34"/>
      <c r="J134" s="21"/>
      <c r="K134" s="20">
        <f t="shared" si="3"/>
        <v>0</v>
      </c>
      <c r="L134" s="22">
        <v>5</v>
      </c>
    </row>
    <row r="135" spans="1:12" ht="19.5" customHeight="1">
      <c r="A135" s="751"/>
      <c r="B135" s="717">
        <f>L135/10</f>
        <v>1</v>
      </c>
      <c r="C135" s="135" t="s">
        <v>127</v>
      </c>
      <c r="D135" s="698" t="s">
        <v>128</v>
      </c>
      <c r="E135" s="40" t="s">
        <v>331</v>
      </c>
      <c r="F135" s="41">
        <v>3</v>
      </c>
      <c r="G135" s="20"/>
      <c r="H135" s="21"/>
      <c r="I135" s="34"/>
      <c r="J135" s="21"/>
      <c r="K135" s="20">
        <f t="shared" si="3"/>
        <v>0</v>
      </c>
      <c r="L135" s="711">
        <v>10</v>
      </c>
    </row>
    <row r="136" spans="1:12" ht="19.5" customHeight="1">
      <c r="A136" s="751"/>
      <c r="B136" s="715"/>
      <c r="C136" s="129"/>
      <c r="D136" s="719"/>
      <c r="E136" s="40" t="s">
        <v>493</v>
      </c>
      <c r="F136" s="41">
        <v>1</v>
      </c>
      <c r="G136" s="20"/>
      <c r="H136" s="21"/>
      <c r="I136" s="34"/>
      <c r="J136" s="21"/>
      <c r="K136" s="20">
        <f t="shared" si="3"/>
        <v>0</v>
      </c>
      <c r="L136" s="724"/>
    </row>
    <row r="137" spans="1:12" ht="19.5" customHeight="1">
      <c r="A137" s="751"/>
      <c r="B137" s="715"/>
      <c r="C137" s="129"/>
      <c r="D137" s="719"/>
      <c r="E137" s="40" t="s">
        <v>494</v>
      </c>
      <c r="F137" s="41">
        <v>4</v>
      </c>
      <c r="G137" s="20"/>
      <c r="H137" s="21"/>
      <c r="I137" s="34"/>
      <c r="J137" s="21"/>
      <c r="K137" s="20">
        <f t="shared" si="3"/>
        <v>0</v>
      </c>
      <c r="L137" s="724"/>
    </row>
    <row r="138" spans="1:12" ht="19.5" customHeight="1">
      <c r="A138" s="751"/>
      <c r="B138" s="715"/>
      <c r="C138" s="129"/>
      <c r="D138" s="719"/>
      <c r="E138" s="40" t="s">
        <v>495</v>
      </c>
      <c r="F138" s="41">
        <v>1</v>
      </c>
      <c r="G138" s="20"/>
      <c r="H138" s="21"/>
      <c r="I138" s="34"/>
      <c r="J138" s="21"/>
      <c r="K138" s="20">
        <f t="shared" si="3"/>
        <v>0</v>
      </c>
      <c r="L138" s="724"/>
    </row>
    <row r="139" spans="1:12" ht="19.5" customHeight="1">
      <c r="A139" s="751"/>
      <c r="B139" s="716"/>
      <c r="C139" s="132"/>
      <c r="D139" s="720"/>
      <c r="E139" s="40" t="s">
        <v>496</v>
      </c>
      <c r="F139" s="41">
        <v>1</v>
      </c>
      <c r="G139" s="20"/>
      <c r="H139" s="21"/>
      <c r="I139" s="34"/>
      <c r="J139" s="21"/>
      <c r="K139" s="20">
        <f t="shared" si="3"/>
        <v>0</v>
      </c>
      <c r="L139" s="712"/>
    </row>
    <row r="140" spans="1:12" ht="19.5" customHeight="1">
      <c r="A140" s="751"/>
      <c r="B140" s="715">
        <f>L140/10</f>
        <v>1</v>
      </c>
      <c r="C140" s="804" t="s">
        <v>25</v>
      </c>
      <c r="D140" s="805"/>
      <c r="E140" s="40" t="s">
        <v>336</v>
      </c>
      <c r="F140" s="41">
        <v>5</v>
      </c>
      <c r="G140" s="20"/>
      <c r="H140" s="21"/>
      <c r="I140" s="34"/>
      <c r="J140" s="21"/>
      <c r="K140" s="20">
        <f t="shared" si="3"/>
        <v>0</v>
      </c>
      <c r="L140" s="711">
        <v>10</v>
      </c>
    </row>
    <row r="141" spans="1:12" ht="19.5" customHeight="1" thickBot="1">
      <c r="A141" s="752"/>
      <c r="B141" s="718"/>
      <c r="C141" s="757" t="s">
        <v>26</v>
      </c>
      <c r="D141" s="758"/>
      <c r="E141" s="42" t="s">
        <v>497</v>
      </c>
      <c r="F141" s="43">
        <v>5</v>
      </c>
      <c r="G141" s="17"/>
      <c r="H141" s="23"/>
      <c r="I141" s="44"/>
      <c r="J141" s="23"/>
      <c r="K141" s="17">
        <f t="shared" si="3"/>
        <v>0</v>
      </c>
      <c r="L141" s="725"/>
    </row>
    <row r="142" spans="1:12" ht="19.5" customHeight="1" thickBot="1">
      <c r="A142" s="90"/>
      <c r="B142" s="91">
        <v>4</v>
      </c>
      <c r="C142" s="91"/>
      <c r="D142" s="59"/>
      <c r="E142" s="685" t="s">
        <v>211</v>
      </c>
      <c r="F142" s="686"/>
      <c r="G142" s="683" t="s">
        <v>210</v>
      </c>
      <c r="H142" s="683"/>
      <c r="I142" s="683"/>
      <c r="J142" s="683"/>
      <c r="K142" s="684"/>
      <c r="L142" s="85">
        <v>4</v>
      </c>
    </row>
    <row r="143" spans="1:12" ht="19.5" customHeight="1" thickBot="1">
      <c r="A143" s="749" t="s">
        <v>478</v>
      </c>
      <c r="B143" s="709">
        <f>L143/10</f>
        <v>1</v>
      </c>
      <c r="C143" s="759" t="s">
        <v>15</v>
      </c>
      <c r="D143" s="760"/>
      <c r="E143" s="49" t="s">
        <v>337</v>
      </c>
      <c r="F143" s="50">
        <v>5</v>
      </c>
      <c r="G143" s="51"/>
      <c r="H143" s="52"/>
      <c r="I143" s="53"/>
      <c r="J143" s="52"/>
      <c r="K143" s="51">
        <f t="shared" si="3"/>
        <v>0</v>
      </c>
      <c r="L143" s="747">
        <v>10</v>
      </c>
    </row>
    <row r="144" spans="1:12" ht="19.5" customHeight="1" thickBot="1">
      <c r="A144" s="749"/>
      <c r="B144" s="767"/>
      <c r="C144" s="761" t="s">
        <v>16</v>
      </c>
      <c r="D144" s="762"/>
      <c r="E144" s="40" t="s">
        <v>498</v>
      </c>
      <c r="F144" s="41">
        <v>1</v>
      </c>
      <c r="G144" s="20"/>
      <c r="H144" s="21"/>
      <c r="I144" s="34"/>
      <c r="J144" s="21"/>
      <c r="K144" s="20">
        <f t="shared" si="3"/>
        <v>0</v>
      </c>
      <c r="L144" s="748"/>
    </row>
    <row r="145" spans="1:12" ht="19.5" customHeight="1" thickBot="1">
      <c r="A145" s="749"/>
      <c r="B145" s="710"/>
      <c r="C145" s="753" t="s">
        <v>17</v>
      </c>
      <c r="D145" s="754"/>
      <c r="E145" s="40" t="s">
        <v>499</v>
      </c>
      <c r="F145" s="41">
        <v>4</v>
      </c>
      <c r="G145" s="20"/>
      <c r="H145" s="21"/>
      <c r="I145" s="34"/>
      <c r="J145" s="21"/>
      <c r="K145" s="20">
        <f t="shared" si="3"/>
        <v>0</v>
      </c>
      <c r="L145" s="748"/>
    </row>
    <row r="146" spans="1:12" ht="19.5" customHeight="1" thickBot="1">
      <c r="A146" s="749"/>
      <c r="B146" s="766">
        <v>1</v>
      </c>
      <c r="C146" s="796" t="s">
        <v>101</v>
      </c>
      <c r="D146" s="797"/>
      <c r="E146" s="40" t="s">
        <v>340</v>
      </c>
      <c r="F146" s="41">
        <v>2</v>
      </c>
      <c r="G146" s="68"/>
      <c r="H146" s="40" t="s">
        <v>502</v>
      </c>
      <c r="I146" s="40">
        <v>2</v>
      </c>
      <c r="J146" s="41"/>
      <c r="K146" s="20">
        <f t="shared" si="3"/>
        <v>0</v>
      </c>
      <c r="L146" s="748">
        <v>10</v>
      </c>
    </row>
    <row r="147" spans="1:12" ht="19.5" customHeight="1" thickBot="1">
      <c r="A147" s="749"/>
      <c r="B147" s="767"/>
      <c r="C147" s="495"/>
      <c r="D147" s="411"/>
      <c r="E147" s="40" t="s">
        <v>500</v>
      </c>
      <c r="F147" s="41">
        <v>2</v>
      </c>
      <c r="G147" s="68"/>
      <c r="H147" s="40" t="s">
        <v>503</v>
      </c>
      <c r="I147" s="40">
        <v>2</v>
      </c>
      <c r="J147" s="41"/>
      <c r="K147" s="20">
        <f t="shared" si="3"/>
        <v>0</v>
      </c>
      <c r="L147" s="748"/>
    </row>
    <row r="148" spans="1:12" ht="19.5" customHeight="1" thickBot="1">
      <c r="A148" s="749"/>
      <c r="B148" s="767"/>
      <c r="C148" s="495"/>
      <c r="D148" s="411"/>
      <c r="E148" s="470" t="s">
        <v>501</v>
      </c>
      <c r="F148" s="264">
        <v>2</v>
      </c>
      <c r="G148" s="494"/>
      <c r="H148" s="470"/>
      <c r="I148" s="470"/>
      <c r="J148" s="264"/>
      <c r="K148" s="20"/>
      <c r="L148" s="748"/>
    </row>
    <row r="149" spans="1:12" ht="19.5" customHeight="1" thickBot="1">
      <c r="A149" s="749"/>
      <c r="B149" s="767">
        <v>1.5</v>
      </c>
      <c r="C149" s="125" t="s">
        <v>504</v>
      </c>
      <c r="D149" s="20" t="s">
        <v>506</v>
      </c>
      <c r="E149" s="470" t="s">
        <v>341</v>
      </c>
      <c r="F149" s="567">
        <v>5</v>
      </c>
      <c r="G149" s="494"/>
      <c r="H149" s="470"/>
      <c r="I149" s="470"/>
      <c r="J149" s="264"/>
      <c r="K149" s="20"/>
      <c r="L149" s="755">
        <v>15</v>
      </c>
    </row>
    <row r="150" spans="1:12" ht="19.5" customHeight="1" thickBot="1">
      <c r="A150" s="749"/>
      <c r="B150" s="792"/>
      <c r="C150" s="126" t="s">
        <v>505</v>
      </c>
      <c r="D150" s="17" t="s">
        <v>507</v>
      </c>
      <c r="E150" s="42" t="s">
        <v>508</v>
      </c>
      <c r="F150" s="43">
        <v>10</v>
      </c>
      <c r="G150" s="17"/>
      <c r="H150" s="23"/>
      <c r="I150" s="44"/>
      <c r="J150" s="23"/>
      <c r="K150" s="20">
        <f t="shared" si="3"/>
        <v>0</v>
      </c>
      <c r="L150" s="756"/>
    </row>
    <row r="151" spans="1:12" ht="19.5" customHeight="1" thickBot="1">
      <c r="A151" s="496"/>
      <c r="B151" s="91">
        <v>3.5</v>
      </c>
      <c r="C151" s="91"/>
      <c r="D151" s="59"/>
      <c r="E151" s="685" t="s">
        <v>211</v>
      </c>
      <c r="F151" s="686"/>
      <c r="G151" s="683" t="s">
        <v>210</v>
      </c>
      <c r="H151" s="683"/>
      <c r="I151" s="683"/>
      <c r="J151" s="683"/>
      <c r="K151" s="684"/>
      <c r="L151" s="85">
        <v>3.5</v>
      </c>
    </row>
    <row r="152" spans="1:12" ht="24.75" customHeight="1">
      <c r="A152" s="750" t="s">
        <v>479</v>
      </c>
      <c r="B152" s="714">
        <f>L152/10</f>
        <v>2</v>
      </c>
      <c r="C152" s="759" t="s">
        <v>18</v>
      </c>
      <c r="D152" s="760"/>
      <c r="E152" s="49" t="s">
        <v>342</v>
      </c>
      <c r="F152" s="50">
        <v>10</v>
      </c>
      <c r="G152" s="51"/>
      <c r="H152" s="52"/>
      <c r="I152" s="53"/>
      <c r="J152" s="52"/>
      <c r="K152" s="51">
        <f t="shared" si="3"/>
        <v>0</v>
      </c>
      <c r="L152" s="723">
        <v>20</v>
      </c>
    </row>
    <row r="153" spans="1:12" ht="24.75" customHeight="1">
      <c r="A153" s="751"/>
      <c r="B153" s="715"/>
      <c r="C153" s="761" t="s">
        <v>511</v>
      </c>
      <c r="D153" s="762"/>
      <c r="E153" s="40" t="s">
        <v>509</v>
      </c>
      <c r="F153" s="41">
        <v>5</v>
      </c>
      <c r="G153" s="20"/>
      <c r="H153" s="21"/>
      <c r="I153" s="34"/>
      <c r="J153" s="21"/>
      <c r="K153" s="20">
        <f t="shared" si="3"/>
        <v>0</v>
      </c>
      <c r="L153" s="724"/>
    </row>
    <row r="154" spans="1:12" ht="24.75" customHeight="1" thickBot="1">
      <c r="A154" s="752"/>
      <c r="B154" s="718"/>
      <c r="C154" s="757" t="s">
        <v>512</v>
      </c>
      <c r="D154" s="758"/>
      <c r="E154" s="42" t="s">
        <v>510</v>
      </c>
      <c r="F154" s="43">
        <v>5</v>
      </c>
      <c r="G154" s="17"/>
      <c r="H154" s="23"/>
      <c r="I154" s="44"/>
      <c r="J154" s="23"/>
      <c r="K154" s="17">
        <f t="shared" si="3"/>
        <v>0</v>
      </c>
      <c r="L154" s="725"/>
    </row>
    <row r="155" spans="1:12" ht="19.5" customHeight="1" thickBot="1">
      <c r="A155" s="472"/>
      <c r="B155" s="91">
        <v>2</v>
      </c>
      <c r="C155" s="91"/>
      <c r="D155" s="59"/>
      <c r="E155" s="687" t="s">
        <v>211</v>
      </c>
      <c r="F155" s="688"/>
      <c r="G155" s="683" t="s">
        <v>210</v>
      </c>
      <c r="H155" s="683"/>
      <c r="I155" s="683"/>
      <c r="J155" s="683"/>
      <c r="K155" s="684"/>
      <c r="L155" s="85">
        <v>2</v>
      </c>
    </row>
    <row r="156" spans="1:12" ht="19.5" customHeight="1">
      <c r="A156" s="750" t="s">
        <v>513</v>
      </c>
      <c r="B156" s="8">
        <v>1</v>
      </c>
      <c r="C156" s="771" t="s">
        <v>518</v>
      </c>
      <c r="D156" s="772"/>
      <c r="E156" s="74" t="s">
        <v>356</v>
      </c>
      <c r="F156" s="51">
        <v>10</v>
      </c>
      <c r="G156" s="9"/>
      <c r="H156" s="10"/>
      <c r="I156" s="39"/>
      <c r="J156" s="10"/>
      <c r="K156" s="9">
        <f>SUM(G156+J156)</f>
        <v>0</v>
      </c>
      <c r="L156" s="71">
        <v>10</v>
      </c>
    </row>
    <row r="157" spans="1:12" ht="19.5" customHeight="1">
      <c r="A157" s="751"/>
      <c r="B157" s="45">
        <v>0.5</v>
      </c>
      <c r="C157" s="744" t="s">
        <v>517</v>
      </c>
      <c r="D157" s="745"/>
      <c r="E157" s="72" t="s">
        <v>357</v>
      </c>
      <c r="F157" s="591">
        <v>5</v>
      </c>
      <c r="G157" s="20"/>
      <c r="H157" s="21"/>
      <c r="I157" s="34"/>
      <c r="J157" s="21"/>
      <c r="K157" s="20">
        <v>0</v>
      </c>
      <c r="L157" s="593">
        <v>5</v>
      </c>
    </row>
    <row r="158" spans="1:12" ht="19.5" customHeight="1">
      <c r="A158" s="751"/>
      <c r="B158" s="45">
        <v>1</v>
      </c>
      <c r="C158" s="125" t="s">
        <v>515</v>
      </c>
      <c r="D158" s="121" t="s">
        <v>514</v>
      </c>
      <c r="E158" s="72" t="s">
        <v>358</v>
      </c>
      <c r="F158" s="20">
        <v>10</v>
      </c>
      <c r="G158" s="20"/>
      <c r="H158" s="21"/>
      <c r="I158" s="34"/>
      <c r="J158" s="21"/>
      <c r="K158" s="20">
        <v>0</v>
      </c>
      <c r="L158" s="29">
        <v>10</v>
      </c>
    </row>
    <row r="159" spans="1:12" ht="19.5" customHeight="1" thickBot="1">
      <c r="A159" s="752"/>
      <c r="B159" s="12">
        <v>1</v>
      </c>
      <c r="C159" s="126" t="s">
        <v>516</v>
      </c>
      <c r="D159" s="122" t="s">
        <v>122</v>
      </c>
      <c r="E159" s="73" t="s">
        <v>359</v>
      </c>
      <c r="F159" s="17">
        <v>10</v>
      </c>
      <c r="G159" s="17"/>
      <c r="H159" s="23"/>
      <c r="I159" s="44"/>
      <c r="J159" s="23"/>
      <c r="K159" s="17">
        <f>SUM(G159+J159)</f>
        <v>0</v>
      </c>
      <c r="L159" s="33">
        <v>10</v>
      </c>
    </row>
    <row r="160" spans="1:12" ht="19.5" customHeight="1" thickBot="1">
      <c r="A160" s="472"/>
      <c r="B160" s="91">
        <v>3.5</v>
      </c>
      <c r="C160" s="91"/>
      <c r="D160" s="59"/>
      <c r="E160" s="685" t="s">
        <v>211</v>
      </c>
      <c r="F160" s="686"/>
      <c r="G160" s="683" t="s">
        <v>210</v>
      </c>
      <c r="H160" s="683"/>
      <c r="I160" s="683"/>
      <c r="J160" s="683"/>
      <c r="K160" s="684"/>
      <c r="L160" s="25">
        <v>3.5</v>
      </c>
    </row>
    <row r="161" spans="1:12" ht="19.5" customHeight="1">
      <c r="A161" s="750" t="s">
        <v>519</v>
      </c>
      <c r="B161" s="709">
        <f>L161/10</f>
        <v>4</v>
      </c>
      <c r="C161" s="790" t="s">
        <v>133</v>
      </c>
      <c r="D161" s="743" t="s">
        <v>58</v>
      </c>
      <c r="E161" s="37" t="s">
        <v>520</v>
      </c>
      <c r="F161" s="38">
        <v>12</v>
      </c>
      <c r="G161" s="9"/>
      <c r="H161" s="37" t="s">
        <v>525</v>
      </c>
      <c r="I161" s="54">
        <v>12</v>
      </c>
      <c r="J161" s="9"/>
      <c r="K161" s="9">
        <f>SUM(G161+J161)</f>
        <v>0</v>
      </c>
      <c r="L161" s="724">
        <v>40</v>
      </c>
    </row>
    <row r="162" spans="1:12" ht="19.5" customHeight="1">
      <c r="A162" s="751"/>
      <c r="B162" s="767"/>
      <c r="C162" s="791"/>
      <c r="D162" s="719"/>
      <c r="E162" s="40" t="s">
        <v>521</v>
      </c>
      <c r="F162" s="41">
        <v>10</v>
      </c>
      <c r="G162" s="20"/>
      <c r="H162" s="40" t="s">
        <v>526</v>
      </c>
      <c r="I162" s="63" t="s">
        <v>69</v>
      </c>
      <c r="J162" s="20"/>
      <c r="K162" s="20">
        <f>SUM(G162+J162)</f>
        <v>0</v>
      </c>
      <c r="L162" s="724"/>
    </row>
    <row r="163" spans="1:12" ht="19.5" customHeight="1">
      <c r="A163" s="751"/>
      <c r="B163" s="710"/>
      <c r="C163" s="791"/>
      <c r="D163" s="720"/>
      <c r="E163" s="40" t="s">
        <v>522</v>
      </c>
      <c r="F163" s="41">
        <v>6</v>
      </c>
      <c r="G163" s="20"/>
      <c r="H163" s="21"/>
      <c r="I163" s="34"/>
      <c r="J163" s="21"/>
      <c r="K163" s="20">
        <f>SUM(G163+J163)</f>
        <v>0</v>
      </c>
      <c r="L163" s="712"/>
    </row>
    <row r="164" spans="1:12" ht="19.5" customHeight="1">
      <c r="A164" s="751"/>
      <c r="B164" s="766">
        <f>L164/10</f>
        <v>1</v>
      </c>
      <c r="C164" s="707" t="s">
        <v>124</v>
      </c>
      <c r="D164" s="698" t="s">
        <v>59</v>
      </c>
      <c r="E164" s="40" t="s">
        <v>523</v>
      </c>
      <c r="F164" s="41">
        <v>8</v>
      </c>
      <c r="G164" s="20"/>
      <c r="H164" s="40" t="s">
        <v>527</v>
      </c>
      <c r="I164" s="55">
        <v>2</v>
      </c>
      <c r="J164" s="20"/>
      <c r="K164" s="20">
        <f>SUM(G164+J164)</f>
        <v>0</v>
      </c>
      <c r="L164" s="711">
        <v>10</v>
      </c>
    </row>
    <row r="165" spans="1:12" ht="19.5" customHeight="1" thickBot="1">
      <c r="A165" s="752"/>
      <c r="B165" s="792"/>
      <c r="C165" s="729"/>
      <c r="D165" s="746"/>
      <c r="E165" s="42" t="s">
        <v>524</v>
      </c>
      <c r="F165" s="64" t="s">
        <v>70</v>
      </c>
      <c r="G165" s="17"/>
      <c r="H165" s="42" t="s">
        <v>528</v>
      </c>
      <c r="I165" s="64" t="s">
        <v>69</v>
      </c>
      <c r="J165" s="17"/>
      <c r="K165" s="17">
        <f>SUM(G165+J165)</f>
        <v>0</v>
      </c>
      <c r="L165" s="725"/>
    </row>
    <row r="166" spans="1:12" ht="19.5" customHeight="1" thickBot="1">
      <c r="A166" s="473"/>
      <c r="B166" s="91">
        <v>5</v>
      </c>
      <c r="C166" s="91"/>
      <c r="D166" s="59"/>
      <c r="E166" s="685" t="s">
        <v>211</v>
      </c>
      <c r="F166" s="686"/>
      <c r="G166" s="683" t="s">
        <v>210</v>
      </c>
      <c r="H166" s="683"/>
      <c r="I166" s="683"/>
      <c r="J166" s="683"/>
      <c r="K166" s="684"/>
      <c r="L166" s="85">
        <v>5</v>
      </c>
    </row>
    <row r="167" ht="0.75" customHeight="1">
      <c r="A167" s="260"/>
    </row>
    <row r="168" ht="0.75" customHeight="1"/>
    <row r="169" ht="1.5" customHeight="1" thickBot="1"/>
    <row r="170" spans="1:12" ht="19.5" customHeight="1">
      <c r="A170" s="763" t="s">
        <v>530</v>
      </c>
      <c r="B170" s="709">
        <f>L170/10</f>
        <v>3</v>
      </c>
      <c r="C170" s="726" t="s">
        <v>139</v>
      </c>
      <c r="D170" s="793" t="s">
        <v>138</v>
      </c>
      <c r="E170" s="49" t="s">
        <v>371</v>
      </c>
      <c r="F170" s="50">
        <v>12</v>
      </c>
      <c r="G170" s="51"/>
      <c r="H170" s="52"/>
      <c r="I170" s="53"/>
      <c r="J170" s="52"/>
      <c r="K170" s="51">
        <f>SUM(G170+J170)</f>
        <v>0</v>
      </c>
      <c r="L170" s="723">
        <v>30</v>
      </c>
    </row>
    <row r="171" spans="1:12" ht="19.5" customHeight="1">
      <c r="A171" s="764"/>
      <c r="B171" s="767"/>
      <c r="C171" s="727"/>
      <c r="D171" s="794"/>
      <c r="E171" s="40" t="s">
        <v>538</v>
      </c>
      <c r="F171" s="41">
        <v>4</v>
      </c>
      <c r="G171" s="20"/>
      <c r="H171" s="21"/>
      <c r="I171" s="34"/>
      <c r="J171" s="21"/>
      <c r="K171" s="20">
        <f>SUM(G171+J171)</f>
        <v>0</v>
      </c>
      <c r="L171" s="724"/>
    </row>
    <row r="172" spans="1:12" ht="19.5" customHeight="1">
      <c r="A172" s="764"/>
      <c r="B172" s="767"/>
      <c r="C172" s="727"/>
      <c r="D172" s="794"/>
      <c r="E172" s="40" t="s">
        <v>539</v>
      </c>
      <c r="F172" s="41">
        <v>4</v>
      </c>
      <c r="G172" s="20"/>
      <c r="H172" s="21"/>
      <c r="I172" s="34"/>
      <c r="J172" s="21"/>
      <c r="K172" s="20">
        <f>SUM(G172+J172)</f>
        <v>0</v>
      </c>
      <c r="L172" s="724"/>
    </row>
    <row r="173" spans="1:12" ht="19.5" customHeight="1">
      <c r="A173" s="764"/>
      <c r="B173" s="767"/>
      <c r="C173" s="733" t="s">
        <v>19</v>
      </c>
      <c r="D173" s="734"/>
      <c r="E173" s="40" t="s">
        <v>374</v>
      </c>
      <c r="F173" s="41">
        <v>5</v>
      </c>
      <c r="G173" s="20"/>
      <c r="H173" s="21"/>
      <c r="I173" s="34"/>
      <c r="J173" s="21"/>
      <c r="K173" s="20">
        <f>SUM(G173+J173)</f>
        <v>0</v>
      </c>
      <c r="L173" s="724"/>
    </row>
    <row r="174" spans="1:12" ht="19.5" customHeight="1" thickBot="1">
      <c r="A174" s="765"/>
      <c r="B174" s="792"/>
      <c r="C174" s="721" t="s">
        <v>20</v>
      </c>
      <c r="D174" s="722"/>
      <c r="E174" s="42" t="s">
        <v>375</v>
      </c>
      <c r="F174" s="43">
        <v>5</v>
      </c>
      <c r="G174" s="17"/>
      <c r="H174" s="23"/>
      <c r="I174" s="44"/>
      <c r="J174" s="23"/>
      <c r="K174" s="17">
        <f>SUM(G174+J174)</f>
        <v>0</v>
      </c>
      <c r="L174" s="725"/>
    </row>
    <row r="175" spans="1:12" ht="19.5" customHeight="1" thickBot="1">
      <c r="A175" s="90"/>
      <c r="B175" s="91">
        <v>3</v>
      </c>
      <c r="C175" s="91"/>
      <c r="D175" s="59"/>
      <c r="E175" s="685" t="s">
        <v>211</v>
      </c>
      <c r="F175" s="686"/>
      <c r="G175" s="683" t="s">
        <v>210</v>
      </c>
      <c r="H175" s="683"/>
      <c r="I175" s="683"/>
      <c r="J175" s="683"/>
      <c r="K175" s="684"/>
      <c r="L175" s="85">
        <v>3</v>
      </c>
    </row>
    <row r="176" spans="1:12" ht="24.75" customHeight="1">
      <c r="A176" s="750" t="s">
        <v>531</v>
      </c>
      <c r="B176" s="709">
        <f>L176/10</f>
        <v>2</v>
      </c>
      <c r="C176" s="739" t="s">
        <v>21</v>
      </c>
      <c r="D176" s="740"/>
      <c r="E176" s="37" t="s">
        <v>376</v>
      </c>
      <c r="F176" s="38">
        <v>10</v>
      </c>
      <c r="G176" s="9"/>
      <c r="H176" s="10"/>
      <c r="I176" s="39"/>
      <c r="J176" s="10"/>
      <c r="K176" s="9">
        <f>SUM(G176+J176)</f>
        <v>0</v>
      </c>
      <c r="L176" s="723">
        <v>20</v>
      </c>
    </row>
    <row r="177" spans="1:12" ht="24.75" customHeight="1">
      <c r="A177" s="751"/>
      <c r="B177" s="710"/>
      <c r="C177" s="730" t="s">
        <v>22</v>
      </c>
      <c r="D177" s="731"/>
      <c r="E177" s="40" t="s">
        <v>540</v>
      </c>
      <c r="F177" s="41">
        <v>10</v>
      </c>
      <c r="G177" s="20"/>
      <c r="H177" s="21"/>
      <c r="I177" s="34"/>
      <c r="J177" s="21"/>
      <c r="K177" s="20">
        <f>SUM(G177+J177)</f>
        <v>0</v>
      </c>
      <c r="L177" s="712"/>
    </row>
    <row r="178" spans="1:12" ht="24.75" customHeight="1" thickBot="1">
      <c r="A178" s="752"/>
      <c r="B178" s="76">
        <v>1</v>
      </c>
      <c r="C178" s="741" t="s">
        <v>529</v>
      </c>
      <c r="D178" s="742"/>
      <c r="E178" s="42" t="s">
        <v>377</v>
      </c>
      <c r="F178" s="43">
        <v>10</v>
      </c>
      <c r="G178" s="17"/>
      <c r="H178" s="23"/>
      <c r="I178" s="44"/>
      <c r="J178" s="23"/>
      <c r="K178" s="17">
        <f>SUM(G178+J178)</f>
        <v>0</v>
      </c>
      <c r="L178" s="33">
        <v>10</v>
      </c>
    </row>
    <row r="179" spans="1:12" ht="19.5" customHeight="1" thickBot="1">
      <c r="A179" s="90"/>
      <c r="B179" s="91">
        <v>3</v>
      </c>
      <c r="C179" s="91"/>
      <c r="D179" s="59"/>
      <c r="E179" s="685" t="s">
        <v>211</v>
      </c>
      <c r="F179" s="686"/>
      <c r="G179" s="683" t="s">
        <v>210</v>
      </c>
      <c r="H179" s="683"/>
      <c r="I179" s="683"/>
      <c r="J179" s="683"/>
      <c r="K179" s="684"/>
      <c r="L179" s="84">
        <v>3</v>
      </c>
    </row>
    <row r="180" spans="1:12" ht="60" customHeight="1" thickBot="1">
      <c r="A180" s="413" t="s">
        <v>532</v>
      </c>
      <c r="B180" s="92">
        <f>L180/10</f>
        <v>1</v>
      </c>
      <c r="C180" s="737" t="s">
        <v>37</v>
      </c>
      <c r="D180" s="738"/>
      <c r="E180" s="24" t="s">
        <v>378</v>
      </c>
      <c r="F180" s="46">
        <v>10</v>
      </c>
      <c r="G180" s="46"/>
      <c r="H180" s="47"/>
      <c r="I180" s="48"/>
      <c r="J180" s="47"/>
      <c r="K180" s="46">
        <f>SUM(G180+J180)</f>
        <v>0</v>
      </c>
      <c r="L180" s="25">
        <v>10</v>
      </c>
    </row>
    <row r="181" spans="1:12" ht="19.5" customHeight="1" thickBot="1">
      <c r="A181" s="90"/>
      <c r="B181" s="91">
        <v>1</v>
      </c>
      <c r="C181" s="91"/>
      <c r="D181" s="59"/>
      <c r="E181" s="685" t="s">
        <v>211</v>
      </c>
      <c r="F181" s="686"/>
      <c r="G181" s="683" t="s">
        <v>210</v>
      </c>
      <c r="H181" s="683"/>
      <c r="I181" s="683"/>
      <c r="J181" s="683"/>
      <c r="K181" s="684"/>
      <c r="L181" s="25">
        <v>1</v>
      </c>
    </row>
    <row r="182" spans="1:12" ht="19.5" customHeight="1" thickBot="1">
      <c r="A182" s="749" t="s">
        <v>533</v>
      </c>
      <c r="B182" s="709">
        <f>L182/10</f>
        <v>2</v>
      </c>
      <c r="C182" s="728" t="s">
        <v>536</v>
      </c>
      <c r="D182" s="120" t="s">
        <v>123</v>
      </c>
      <c r="E182" s="9" t="s">
        <v>388</v>
      </c>
      <c r="F182" s="9">
        <v>14</v>
      </c>
      <c r="G182" s="9"/>
      <c r="H182" s="10"/>
      <c r="I182" s="10"/>
      <c r="J182" s="10"/>
      <c r="K182" s="9">
        <f>SUM(G182+J182)</f>
        <v>0</v>
      </c>
      <c r="L182" s="723">
        <v>20</v>
      </c>
    </row>
    <row r="183" spans="1:12" ht="19.5" customHeight="1" thickBot="1">
      <c r="A183" s="749"/>
      <c r="B183" s="710"/>
      <c r="C183" s="768"/>
      <c r="D183" s="404" t="s">
        <v>534</v>
      </c>
      <c r="E183" s="471" t="s">
        <v>535</v>
      </c>
      <c r="F183" s="9">
        <v>6</v>
      </c>
      <c r="G183" s="9"/>
      <c r="H183" s="10"/>
      <c r="I183" s="10"/>
      <c r="J183" s="10"/>
      <c r="K183" s="9">
        <v>0</v>
      </c>
      <c r="L183" s="712"/>
    </row>
    <row r="184" spans="1:12" ht="19.5" customHeight="1" thickBot="1">
      <c r="A184" s="749"/>
      <c r="B184" s="713">
        <f>L184/10</f>
        <v>1</v>
      </c>
      <c r="C184" s="730" t="s">
        <v>51</v>
      </c>
      <c r="D184" s="731"/>
      <c r="E184" s="56" t="s">
        <v>379</v>
      </c>
      <c r="F184" s="20">
        <v>6</v>
      </c>
      <c r="G184" s="20"/>
      <c r="H184" s="21"/>
      <c r="I184" s="21"/>
      <c r="J184" s="21"/>
      <c r="K184" s="20">
        <f>SUM(G184+J184)</f>
        <v>0</v>
      </c>
      <c r="L184" s="711">
        <v>10</v>
      </c>
    </row>
    <row r="185" spans="1:12" ht="19.5" customHeight="1" thickBot="1">
      <c r="A185" s="749"/>
      <c r="B185" s="713"/>
      <c r="C185" s="732" t="s">
        <v>50</v>
      </c>
      <c r="D185" s="731"/>
      <c r="E185" s="56" t="s">
        <v>537</v>
      </c>
      <c r="F185" s="57">
        <v>4</v>
      </c>
      <c r="G185" s="57"/>
      <c r="H185" s="58"/>
      <c r="I185" s="58"/>
      <c r="J185" s="58"/>
      <c r="K185" s="20">
        <f>SUM(G185+J185)</f>
        <v>0</v>
      </c>
      <c r="L185" s="712"/>
    </row>
    <row r="186" spans="1:12" ht="19.5" customHeight="1" thickBot="1">
      <c r="A186" s="749"/>
      <c r="B186" s="32">
        <f>L186/10</f>
        <v>1</v>
      </c>
      <c r="C186" s="741" t="s">
        <v>27</v>
      </c>
      <c r="D186" s="742"/>
      <c r="E186" s="17" t="s">
        <v>380</v>
      </c>
      <c r="F186" s="17">
        <v>10</v>
      </c>
      <c r="G186" s="17"/>
      <c r="H186" s="23"/>
      <c r="I186" s="23"/>
      <c r="J186" s="23"/>
      <c r="K186" s="17">
        <f>SUM(G186+J186)</f>
        <v>0</v>
      </c>
      <c r="L186" s="33">
        <v>10</v>
      </c>
    </row>
    <row r="187" spans="1:12" ht="19.5" customHeight="1" thickBot="1">
      <c r="A187" s="472"/>
      <c r="B187" s="91">
        <v>4</v>
      </c>
      <c r="C187" s="91"/>
      <c r="D187" s="59"/>
      <c r="E187" s="685" t="s">
        <v>211</v>
      </c>
      <c r="F187" s="686"/>
      <c r="G187" s="683" t="s">
        <v>210</v>
      </c>
      <c r="H187" s="683"/>
      <c r="I187" s="683"/>
      <c r="J187" s="683"/>
      <c r="K187" s="684"/>
      <c r="L187" s="85">
        <v>4</v>
      </c>
    </row>
    <row r="188" ht="3" customHeight="1" thickBot="1">
      <c r="A188" s="497"/>
    </row>
    <row r="189" spans="1:12" ht="27" customHeight="1">
      <c r="A189" s="750" t="s">
        <v>544</v>
      </c>
      <c r="B189" s="146">
        <v>1</v>
      </c>
      <c r="C189" s="771" t="s">
        <v>542</v>
      </c>
      <c r="D189" s="772"/>
      <c r="E189" s="498" t="s">
        <v>364</v>
      </c>
      <c r="F189" s="499">
        <v>10</v>
      </c>
      <c r="G189" s="491"/>
      <c r="H189" s="500"/>
      <c r="I189" s="501"/>
      <c r="J189" s="500"/>
      <c r="K189" s="491">
        <f>SUM(G189+J189)</f>
        <v>0</v>
      </c>
      <c r="L189" s="145">
        <v>10</v>
      </c>
    </row>
    <row r="190" spans="1:12" ht="27" customHeight="1">
      <c r="A190" s="751"/>
      <c r="B190" s="45">
        <v>1</v>
      </c>
      <c r="C190" s="744" t="s">
        <v>543</v>
      </c>
      <c r="D190" s="745"/>
      <c r="E190" s="507" t="s">
        <v>541</v>
      </c>
      <c r="F190" s="41">
        <v>10</v>
      </c>
      <c r="G190" s="20"/>
      <c r="H190" s="21"/>
      <c r="I190" s="34"/>
      <c r="J190" s="21"/>
      <c r="K190" s="20">
        <v>0</v>
      </c>
      <c r="L190" s="29">
        <v>10</v>
      </c>
    </row>
    <row r="191" spans="1:12" ht="27" customHeight="1">
      <c r="A191" s="751"/>
      <c r="B191" s="45">
        <v>1</v>
      </c>
      <c r="C191" s="769" t="s">
        <v>129</v>
      </c>
      <c r="D191" s="121" t="s">
        <v>64</v>
      </c>
      <c r="E191" s="507" t="s">
        <v>363</v>
      </c>
      <c r="F191" s="41">
        <v>10</v>
      </c>
      <c r="G191" s="20"/>
      <c r="H191" s="21"/>
      <c r="I191" s="34"/>
      <c r="J191" s="21"/>
      <c r="K191" s="20">
        <v>0</v>
      </c>
      <c r="L191" s="29">
        <v>10</v>
      </c>
    </row>
    <row r="192" spans="1:12" ht="27" customHeight="1" thickBot="1">
      <c r="A192" s="752"/>
      <c r="B192" s="32">
        <v>1</v>
      </c>
      <c r="C192" s="770"/>
      <c r="D192" s="489" t="s">
        <v>100</v>
      </c>
      <c r="E192" s="502" t="s">
        <v>381</v>
      </c>
      <c r="F192" s="503">
        <v>10</v>
      </c>
      <c r="G192" s="504"/>
      <c r="H192" s="505"/>
      <c r="I192" s="506"/>
      <c r="J192" s="505"/>
      <c r="K192" s="504">
        <f>SUM(G192+J192)</f>
        <v>0</v>
      </c>
      <c r="L192" s="84">
        <v>10</v>
      </c>
    </row>
    <row r="193" spans="1:12" ht="19.5" customHeight="1" thickBot="1">
      <c r="A193" s="496"/>
      <c r="B193" s="91">
        <v>4</v>
      </c>
      <c r="C193" s="91"/>
      <c r="D193" s="59"/>
      <c r="E193" s="685" t="s">
        <v>211</v>
      </c>
      <c r="F193" s="686"/>
      <c r="G193" s="683" t="s">
        <v>210</v>
      </c>
      <c r="H193" s="683"/>
      <c r="I193" s="683"/>
      <c r="J193" s="683"/>
      <c r="K193" s="684"/>
      <c r="L193" s="85">
        <v>4</v>
      </c>
    </row>
    <row r="194" spans="1:12" ht="30" customHeight="1">
      <c r="A194" s="750" t="s">
        <v>545</v>
      </c>
      <c r="B194" s="709">
        <f>L194/10</f>
        <v>1.5</v>
      </c>
      <c r="C194" s="123" t="s">
        <v>137</v>
      </c>
      <c r="D194" s="120" t="s">
        <v>38</v>
      </c>
      <c r="E194" s="37" t="s">
        <v>382</v>
      </c>
      <c r="F194" s="38">
        <v>10</v>
      </c>
      <c r="G194" s="9"/>
      <c r="H194" s="10"/>
      <c r="I194" s="39"/>
      <c r="J194" s="10"/>
      <c r="K194" s="9">
        <f>SUM(G194+J194)</f>
        <v>0</v>
      </c>
      <c r="L194" s="723">
        <v>15</v>
      </c>
    </row>
    <row r="195" spans="1:12" ht="30" customHeight="1">
      <c r="A195" s="751"/>
      <c r="B195" s="710"/>
      <c r="C195" s="125" t="s">
        <v>131</v>
      </c>
      <c r="D195" s="121" t="s">
        <v>28</v>
      </c>
      <c r="E195" s="40" t="s">
        <v>548</v>
      </c>
      <c r="F195" s="41">
        <v>5</v>
      </c>
      <c r="G195" s="20"/>
      <c r="H195" s="21"/>
      <c r="I195" s="34"/>
      <c r="J195" s="21"/>
      <c r="K195" s="20">
        <f>SUM(G195+J195)</f>
        <v>0</v>
      </c>
      <c r="L195" s="712"/>
    </row>
    <row r="196" spans="1:12" ht="30" customHeight="1" thickBot="1">
      <c r="A196" s="752"/>
      <c r="B196" s="12">
        <f>L196/10</f>
        <v>0.5</v>
      </c>
      <c r="C196" s="126" t="s">
        <v>132</v>
      </c>
      <c r="D196" s="122" t="s">
        <v>55</v>
      </c>
      <c r="E196" s="42" t="s">
        <v>383</v>
      </c>
      <c r="F196" s="43">
        <v>5</v>
      </c>
      <c r="G196" s="17"/>
      <c r="H196" s="23"/>
      <c r="I196" s="44"/>
      <c r="J196" s="23"/>
      <c r="K196" s="17">
        <f>SUM(G196+J196)</f>
        <v>0</v>
      </c>
      <c r="L196" s="33">
        <v>5</v>
      </c>
    </row>
    <row r="197" spans="1:12" ht="19.5" customHeight="1" thickBot="1">
      <c r="A197" s="496"/>
      <c r="B197" s="91">
        <v>2</v>
      </c>
      <c r="C197" s="91"/>
      <c r="D197" s="59"/>
      <c r="E197" s="685" t="s">
        <v>211</v>
      </c>
      <c r="F197" s="686"/>
      <c r="G197" s="683" t="s">
        <v>210</v>
      </c>
      <c r="H197" s="683"/>
      <c r="I197" s="683"/>
      <c r="J197" s="683"/>
      <c r="K197" s="684"/>
      <c r="L197" s="85">
        <v>2</v>
      </c>
    </row>
    <row r="198" spans="1:12" ht="30" customHeight="1" thickBot="1">
      <c r="A198" s="749" t="s">
        <v>546</v>
      </c>
      <c r="B198" s="8">
        <f>L198/10</f>
        <v>2</v>
      </c>
      <c r="C198" s="728" t="s">
        <v>136</v>
      </c>
      <c r="D198" s="120" t="s">
        <v>52</v>
      </c>
      <c r="E198" s="9" t="s">
        <v>384</v>
      </c>
      <c r="F198" s="9">
        <v>20</v>
      </c>
      <c r="G198" s="9"/>
      <c r="H198" s="10"/>
      <c r="I198" s="10"/>
      <c r="J198" s="10"/>
      <c r="K198" s="51">
        <f>SUM(G198+J198)</f>
        <v>0</v>
      </c>
      <c r="L198" s="71">
        <v>20</v>
      </c>
    </row>
    <row r="199" spans="1:12" ht="30" customHeight="1" thickBot="1">
      <c r="A199" s="749"/>
      <c r="B199" s="45">
        <f>L199/10</f>
        <v>1</v>
      </c>
      <c r="C199" s="708"/>
      <c r="D199" s="121" t="s">
        <v>134</v>
      </c>
      <c r="E199" s="20" t="s">
        <v>385</v>
      </c>
      <c r="F199" s="20">
        <v>10</v>
      </c>
      <c r="G199" s="20"/>
      <c r="H199" s="21"/>
      <c r="I199" s="21"/>
      <c r="J199" s="21"/>
      <c r="K199" s="20">
        <f>SUM(G199+J199)</f>
        <v>0</v>
      </c>
      <c r="L199" s="29">
        <v>10</v>
      </c>
    </row>
    <row r="200" spans="1:12" ht="30" customHeight="1" thickBot="1">
      <c r="A200" s="749"/>
      <c r="B200" s="45">
        <f>L200/10</f>
        <v>1</v>
      </c>
      <c r="C200" s="708"/>
      <c r="D200" s="121" t="s">
        <v>547</v>
      </c>
      <c r="E200" s="20" t="s">
        <v>386</v>
      </c>
      <c r="F200" s="20">
        <v>10</v>
      </c>
      <c r="G200" s="20"/>
      <c r="H200" s="21"/>
      <c r="I200" s="21"/>
      <c r="J200" s="21"/>
      <c r="K200" s="20">
        <f>SUM(G200+J200)</f>
        <v>0</v>
      </c>
      <c r="L200" s="29">
        <v>10</v>
      </c>
    </row>
    <row r="201" spans="1:12" ht="30" customHeight="1" thickBot="1">
      <c r="A201" s="749"/>
      <c r="B201" s="31">
        <f>L201/10</f>
        <v>1</v>
      </c>
      <c r="C201" s="729"/>
      <c r="D201" s="122" t="s">
        <v>65</v>
      </c>
      <c r="E201" s="57" t="s">
        <v>387</v>
      </c>
      <c r="F201" s="57">
        <v>10</v>
      </c>
      <c r="G201" s="57"/>
      <c r="H201" s="58"/>
      <c r="I201" s="58"/>
      <c r="J201" s="58"/>
      <c r="K201" s="17">
        <f>SUM(G201+J201)</f>
        <v>0</v>
      </c>
      <c r="L201" s="35">
        <v>10</v>
      </c>
    </row>
    <row r="202" spans="1:12" ht="19.5" customHeight="1" thickBot="1">
      <c r="A202" s="90"/>
      <c r="B202" s="91">
        <v>5</v>
      </c>
      <c r="C202" s="91"/>
      <c r="D202" s="59"/>
      <c r="E202" s="685" t="s">
        <v>211</v>
      </c>
      <c r="F202" s="686"/>
      <c r="G202" s="683" t="s">
        <v>210</v>
      </c>
      <c r="H202" s="683"/>
      <c r="I202" s="683"/>
      <c r="J202" s="683"/>
      <c r="K202" s="684"/>
      <c r="L202" s="25">
        <v>5</v>
      </c>
    </row>
    <row r="203" spans="2:12" ht="19.5" customHeight="1" thickBot="1">
      <c r="B203" s="735" t="s">
        <v>61</v>
      </c>
      <c r="C203" s="736"/>
      <c r="D203" s="736"/>
      <c r="E203" s="736"/>
      <c r="F203" s="59"/>
      <c r="G203" s="59"/>
      <c r="H203" s="59"/>
      <c r="I203" s="59"/>
      <c r="J203" s="59"/>
      <c r="K203" s="59"/>
      <c r="L203" s="87"/>
    </row>
    <row r="204" spans="2:12" ht="22.5" customHeight="1" thickBot="1">
      <c r="B204" s="60">
        <f>SUM(B5:B202)/2</f>
        <v>126.25</v>
      </c>
      <c r="C204" s="119"/>
      <c r="D204" s="144" t="s">
        <v>57</v>
      </c>
      <c r="E204" s="59"/>
      <c r="F204" s="59">
        <f>SUM(F5:F203)</f>
        <v>1140</v>
      </c>
      <c r="G204" s="59"/>
      <c r="H204" s="59"/>
      <c r="I204" s="59">
        <f>SUM(I5:I203)</f>
        <v>110</v>
      </c>
      <c r="J204" s="59"/>
      <c r="K204" s="59"/>
      <c r="L204" s="59">
        <f>SUM(F204+I204)</f>
        <v>1250</v>
      </c>
    </row>
    <row r="205" spans="2:12" ht="22.5" customHeight="1">
      <c r="B205" s="511"/>
      <c r="C205" s="511"/>
      <c r="D205" s="291"/>
      <c r="E205" s="485"/>
      <c r="F205" s="485"/>
      <c r="G205" s="485"/>
      <c r="H205" s="485"/>
      <c r="I205" s="485"/>
      <c r="J205" s="485"/>
      <c r="K205" s="485"/>
      <c r="L205" s="485"/>
    </row>
    <row r="206" spans="2:12" ht="22.5" customHeight="1">
      <c r="B206" s="511"/>
      <c r="C206" s="511"/>
      <c r="D206" s="291"/>
      <c r="E206" s="485"/>
      <c r="F206" s="485"/>
      <c r="G206" s="485"/>
      <c r="H206" s="485"/>
      <c r="I206" s="485"/>
      <c r="J206" s="485"/>
      <c r="K206" s="485"/>
      <c r="L206" s="485"/>
    </row>
  </sheetData>
  <sheetProtection/>
  <mergeCells count="207">
    <mergeCell ref="L26:L29"/>
    <mergeCell ref="A101:A102"/>
    <mergeCell ref="L101:L102"/>
    <mergeCell ref="E103:F103"/>
    <mergeCell ref="G103:K103"/>
    <mergeCell ref="A41:A46"/>
    <mergeCell ref="A52:A66"/>
    <mergeCell ref="A82:A90"/>
    <mergeCell ref="B89:B90"/>
    <mergeCell ref="C89:C90"/>
    <mergeCell ref="B73:B78"/>
    <mergeCell ref="B68:B72"/>
    <mergeCell ref="C68:C70"/>
    <mergeCell ref="A68:A80"/>
    <mergeCell ref="B83:B88"/>
    <mergeCell ref="B25:B29"/>
    <mergeCell ref="C83:C84"/>
    <mergeCell ref="L135:L139"/>
    <mergeCell ref="B8:B10"/>
    <mergeCell ref="C62:C63"/>
    <mergeCell ref="C53:C54"/>
    <mergeCell ref="C23:D23"/>
    <mergeCell ref="D26:D27"/>
    <mergeCell ref="D35:D36"/>
    <mergeCell ref="B35:B37"/>
    <mergeCell ref="B57:B61"/>
    <mergeCell ref="B62:B66"/>
    <mergeCell ref="C109:D109"/>
    <mergeCell ref="L130:L133"/>
    <mergeCell ref="E142:F142"/>
    <mergeCell ref="G142:K142"/>
    <mergeCell ref="C140:D140"/>
    <mergeCell ref="C94:D94"/>
    <mergeCell ref="L117:L119"/>
    <mergeCell ref="L124:L128"/>
    <mergeCell ref="L121:L123"/>
    <mergeCell ref="C95:D95"/>
    <mergeCell ref="C156:D156"/>
    <mergeCell ref="L2:L4"/>
    <mergeCell ref="B121:B124"/>
    <mergeCell ref="B43:B44"/>
    <mergeCell ref="L68:L72"/>
    <mergeCell ref="L57:L60"/>
    <mergeCell ref="L61:L66"/>
    <mergeCell ref="B53:B56"/>
    <mergeCell ref="C116:D116"/>
    <mergeCell ref="C42:D42"/>
    <mergeCell ref="B164:B165"/>
    <mergeCell ref="A92:A95"/>
    <mergeCell ref="B152:B154"/>
    <mergeCell ref="D170:D172"/>
    <mergeCell ref="B135:B139"/>
    <mergeCell ref="D130:D133"/>
    <mergeCell ref="B161:B163"/>
    <mergeCell ref="C110:C111"/>
    <mergeCell ref="C146:D146"/>
    <mergeCell ref="B117:B119"/>
    <mergeCell ref="C152:D152"/>
    <mergeCell ref="C144:D144"/>
    <mergeCell ref="C161:C163"/>
    <mergeCell ref="C157:D157"/>
    <mergeCell ref="E155:F155"/>
    <mergeCell ref="B182:B183"/>
    <mergeCell ref="B176:B177"/>
    <mergeCell ref="B149:B150"/>
    <mergeCell ref="B143:B145"/>
    <mergeCell ref="B170:B174"/>
    <mergeCell ref="L53:L56"/>
    <mergeCell ref="G67:K67"/>
    <mergeCell ref="B1:L1"/>
    <mergeCell ref="I2:I4"/>
    <mergeCell ref="H9:H15"/>
    <mergeCell ref="I9:I15"/>
    <mergeCell ref="F2:F4"/>
    <mergeCell ref="B3:B4"/>
    <mergeCell ref="J9:J15"/>
    <mergeCell ref="G2:G4"/>
    <mergeCell ref="J2:J4"/>
    <mergeCell ref="K2:K4"/>
    <mergeCell ref="L83:L88"/>
    <mergeCell ref="B109:B115"/>
    <mergeCell ref="L97:L99"/>
    <mergeCell ref="L35:L37"/>
    <mergeCell ref="L8:L10"/>
    <mergeCell ref="H57:H60"/>
    <mergeCell ref="E47:F47"/>
    <mergeCell ref="G32:K32"/>
    <mergeCell ref="A5:A15"/>
    <mergeCell ref="A97:A99"/>
    <mergeCell ref="L114:L115"/>
    <mergeCell ref="L109:L113"/>
    <mergeCell ref="L43:L44"/>
    <mergeCell ref="L89:L90"/>
    <mergeCell ref="D73:D78"/>
    <mergeCell ref="A109:A119"/>
    <mergeCell ref="L73:L78"/>
    <mergeCell ref="E81:F81"/>
    <mergeCell ref="A176:A178"/>
    <mergeCell ref="A198:A201"/>
    <mergeCell ref="A194:A196"/>
    <mergeCell ref="A161:A165"/>
    <mergeCell ref="A182:A186"/>
    <mergeCell ref="A156:A159"/>
    <mergeCell ref="A121:A128"/>
    <mergeCell ref="A130:A141"/>
    <mergeCell ref="A189:A192"/>
    <mergeCell ref="A170:A174"/>
    <mergeCell ref="C93:D93"/>
    <mergeCell ref="B146:B148"/>
    <mergeCell ref="C182:C183"/>
    <mergeCell ref="C191:C192"/>
    <mergeCell ref="C189:D189"/>
    <mergeCell ref="C130:C131"/>
    <mergeCell ref="A143:A150"/>
    <mergeCell ref="A152:A154"/>
    <mergeCell ref="C145:D145"/>
    <mergeCell ref="L146:L148"/>
    <mergeCell ref="L149:L150"/>
    <mergeCell ref="C141:D141"/>
    <mergeCell ref="C143:D143"/>
    <mergeCell ref="B140:B141"/>
    <mergeCell ref="C153:D153"/>
    <mergeCell ref="C154:D154"/>
    <mergeCell ref="E202:F202"/>
    <mergeCell ref="G202:K202"/>
    <mergeCell ref="E193:F193"/>
    <mergeCell ref="G197:K197"/>
    <mergeCell ref="L143:L145"/>
    <mergeCell ref="L140:L141"/>
    <mergeCell ref="L152:L154"/>
    <mergeCell ref="E179:F179"/>
    <mergeCell ref="G151:K151"/>
    <mergeCell ref="L161:L163"/>
    <mergeCell ref="B203:E203"/>
    <mergeCell ref="C180:D180"/>
    <mergeCell ref="C176:D176"/>
    <mergeCell ref="C177:D177"/>
    <mergeCell ref="C178:D178"/>
    <mergeCell ref="D161:D163"/>
    <mergeCell ref="C190:D190"/>
    <mergeCell ref="C164:C165"/>
    <mergeCell ref="D164:D165"/>
    <mergeCell ref="C186:D186"/>
    <mergeCell ref="C198:C201"/>
    <mergeCell ref="C184:D184"/>
    <mergeCell ref="C185:D185"/>
    <mergeCell ref="L164:L165"/>
    <mergeCell ref="L182:L183"/>
    <mergeCell ref="L194:L195"/>
    <mergeCell ref="E166:F166"/>
    <mergeCell ref="C173:D173"/>
    <mergeCell ref="E187:F187"/>
    <mergeCell ref="G187:K187"/>
    <mergeCell ref="E197:F197"/>
    <mergeCell ref="C174:D174"/>
    <mergeCell ref="L170:L174"/>
    <mergeCell ref="L176:L177"/>
    <mergeCell ref="G179:K179"/>
    <mergeCell ref="E181:F181"/>
    <mergeCell ref="G175:K175"/>
    <mergeCell ref="C170:C172"/>
    <mergeCell ref="C125:C127"/>
    <mergeCell ref="B194:B195"/>
    <mergeCell ref="L184:L185"/>
    <mergeCell ref="G193:K193"/>
    <mergeCell ref="B184:B185"/>
    <mergeCell ref="B130:B133"/>
    <mergeCell ref="B125:B128"/>
    <mergeCell ref="G181:K181"/>
    <mergeCell ref="E160:F160"/>
    <mergeCell ref="D135:D139"/>
    <mergeCell ref="G155:K155"/>
    <mergeCell ref="H62:H66"/>
    <mergeCell ref="E96:F96"/>
    <mergeCell ref="G96:K96"/>
    <mergeCell ref="E129:F129"/>
    <mergeCell ref="G129:K129"/>
    <mergeCell ref="E151:F151"/>
    <mergeCell ref="I57:I60"/>
    <mergeCell ref="G100:K100"/>
    <mergeCell ref="G81:K81"/>
    <mergeCell ref="E91:F91"/>
    <mergeCell ref="E100:F100"/>
    <mergeCell ref="E62:E66"/>
    <mergeCell ref="E57:E60"/>
    <mergeCell ref="E67:F67"/>
    <mergeCell ref="J57:J60"/>
    <mergeCell ref="A17:A22"/>
    <mergeCell ref="A24:A31"/>
    <mergeCell ref="A33:A39"/>
    <mergeCell ref="E120:F120"/>
    <mergeCell ref="G120:K120"/>
    <mergeCell ref="G47:K47"/>
    <mergeCell ref="E68:E70"/>
    <mergeCell ref="G91:K91"/>
    <mergeCell ref="E53:E56"/>
    <mergeCell ref="D110:D112"/>
    <mergeCell ref="G166:K166"/>
    <mergeCell ref="E175:F175"/>
    <mergeCell ref="E16:F16"/>
    <mergeCell ref="G16:K16"/>
    <mergeCell ref="E40:F40"/>
    <mergeCell ref="E32:F32"/>
    <mergeCell ref="G23:K23"/>
    <mergeCell ref="E23:F23"/>
    <mergeCell ref="G40:K40"/>
    <mergeCell ref="G160:K160"/>
  </mergeCells>
  <printOptions horizontalCentered="1"/>
  <pageMargins left="0.53" right="0.45" top="0.17" bottom="0.35433070866141736" header="0.15" footer="0.35433070866141736"/>
  <pageSetup horizontalDpi="300" verticalDpi="300" orientation="landscape" paperSize="9" scale="41" r:id="rId1"/>
</worksheet>
</file>

<file path=xl/worksheets/sheet2.xml><?xml version="1.0" encoding="utf-8"?>
<worksheet xmlns="http://schemas.openxmlformats.org/spreadsheetml/2006/main" xmlns:r="http://schemas.openxmlformats.org/officeDocument/2006/relationships">
  <dimension ref="A2:AX247"/>
  <sheetViews>
    <sheetView showGridLines="0" tabSelected="1" zoomScale="50" zoomScaleNormal="50" zoomScalePageLayoutView="0" workbookViewId="0" topLeftCell="A1">
      <pane xSplit="8" ySplit="4" topLeftCell="I209" activePane="bottomRight" state="frozen"/>
      <selection pane="topLeft" activeCell="A1" sqref="A1"/>
      <selection pane="topRight" activeCell="I1" sqref="I1"/>
      <selection pane="bottomLeft" activeCell="A5" sqref="A5"/>
      <selection pane="bottomRight" activeCell="K222" sqref="K222"/>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44" width="10.7109375" style="0" customWidth="1"/>
    <col min="45" max="45" width="6.7109375" style="0" customWidth="1"/>
    <col min="46" max="46" width="5.28125" style="0" customWidth="1"/>
    <col min="47" max="47" width="8.28125" style="0" customWidth="1"/>
    <col min="48" max="48" width="17.421875" style="0" customWidth="1"/>
  </cols>
  <sheetData>
    <row r="1" ht="13.5" thickBot="1"/>
    <row r="2" spans="6:48" ht="3" customHeight="1">
      <c r="F2" s="184"/>
      <c r="G2" s="781" t="s">
        <v>35</v>
      </c>
      <c r="H2" s="798" t="s">
        <v>212</v>
      </c>
      <c r="I2" s="194"/>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4"/>
      <c r="AS2" s="798" t="s">
        <v>212</v>
      </c>
      <c r="AT2" s="294"/>
      <c r="AU2" s="185"/>
      <c r="AV2" s="185"/>
    </row>
    <row r="3" spans="6:48" ht="30.75" customHeight="1" thickBot="1">
      <c r="F3" s="180"/>
      <c r="G3" s="782"/>
      <c r="H3" s="799"/>
      <c r="I3" s="322" t="s">
        <v>185</v>
      </c>
      <c r="J3" s="327" t="s">
        <v>184</v>
      </c>
      <c r="K3" s="326" t="s">
        <v>218</v>
      </c>
      <c r="L3" s="324" t="s">
        <v>349</v>
      </c>
      <c r="M3" s="325" t="s">
        <v>186</v>
      </c>
      <c r="N3" s="324" t="s">
        <v>187</v>
      </c>
      <c r="O3" s="327" t="s">
        <v>183</v>
      </c>
      <c r="P3" s="323" t="s">
        <v>97</v>
      </c>
      <c r="Q3" s="323" t="s">
        <v>96</v>
      </c>
      <c r="R3" s="326" t="s">
        <v>194</v>
      </c>
      <c r="S3" s="326" t="s">
        <v>193</v>
      </c>
      <c r="T3" s="327" t="s">
        <v>192</v>
      </c>
      <c r="U3" s="326" t="s">
        <v>191</v>
      </c>
      <c r="V3" s="323" t="s">
        <v>190</v>
      </c>
      <c r="W3" s="326" t="s">
        <v>189</v>
      </c>
      <c r="X3" s="323" t="s">
        <v>188</v>
      </c>
      <c r="Y3" s="325" t="s">
        <v>95</v>
      </c>
      <c r="Z3" s="323" t="s">
        <v>94</v>
      </c>
      <c r="AA3" s="325" t="s">
        <v>347</v>
      </c>
      <c r="AB3" s="323" t="s">
        <v>348</v>
      </c>
      <c r="AC3" s="327" t="s">
        <v>219</v>
      </c>
      <c r="AD3" s="325" t="s">
        <v>346</v>
      </c>
      <c r="AE3" s="327" t="s">
        <v>90</v>
      </c>
      <c r="AF3" s="327" t="s">
        <v>195</v>
      </c>
      <c r="AG3" s="323" t="s">
        <v>196</v>
      </c>
      <c r="AH3" s="323" t="s">
        <v>197</v>
      </c>
      <c r="AI3" s="326" t="s">
        <v>198</v>
      </c>
      <c r="AJ3" s="323" t="s">
        <v>395</v>
      </c>
      <c r="AK3" s="323" t="s">
        <v>201</v>
      </c>
      <c r="AL3" s="327" t="s">
        <v>200</v>
      </c>
      <c r="AM3" s="326" t="s">
        <v>199</v>
      </c>
      <c r="AN3" s="333" t="s">
        <v>226</v>
      </c>
      <c r="AO3" s="333" t="s">
        <v>203</v>
      </c>
      <c r="AP3" s="326" t="s">
        <v>88</v>
      </c>
      <c r="AQ3" s="327" t="s">
        <v>202</v>
      </c>
      <c r="AR3" s="322" t="s">
        <v>89</v>
      </c>
      <c r="AS3" s="799"/>
      <c r="AT3" s="294"/>
      <c r="AU3" s="521" t="s">
        <v>551</v>
      </c>
      <c r="AV3" s="79"/>
    </row>
    <row r="4" spans="6:46" ht="19.5" customHeight="1" thickBot="1">
      <c r="F4" s="7" t="s">
        <v>34</v>
      </c>
      <c r="G4" s="783"/>
      <c r="H4" s="800"/>
      <c r="I4" s="80" t="s">
        <v>78</v>
      </c>
      <c r="J4" s="80" t="s">
        <v>78</v>
      </c>
      <c r="K4" s="80" t="s">
        <v>78</v>
      </c>
      <c r="L4" s="80" t="s">
        <v>78</v>
      </c>
      <c r="M4" s="80" t="s">
        <v>78</v>
      </c>
      <c r="N4" s="80" t="s">
        <v>78</v>
      </c>
      <c r="O4" s="80" t="s">
        <v>78</v>
      </c>
      <c r="P4" s="80" t="s">
        <v>78</v>
      </c>
      <c r="Q4" s="80" t="s">
        <v>78</v>
      </c>
      <c r="R4" s="80" t="s">
        <v>78</v>
      </c>
      <c r="S4" s="80" t="s">
        <v>78</v>
      </c>
      <c r="T4" s="80" t="s">
        <v>78</v>
      </c>
      <c r="U4" s="80" t="s">
        <v>78</v>
      </c>
      <c r="V4" s="80" t="s">
        <v>78</v>
      </c>
      <c r="W4" s="80" t="s">
        <v>78</v>
      </c>
      <c r="X4" s="80" t="s">
        <v>78</v>
      </c>
      <c r="Y4" s="80" t="s">
        <v>78</v>
      </c>
      <c r="Z4" s="80" t="s">
        <v>78</v>
      </c>
      <c r="AA4" s="80" t="s">
        <v>78</v>
      </c>
      <c r="AB4" s="80" t="s">
        <v>78</v>
      </c>
      <c r="AC4" s="80" t="s">
        <v>78</v>
      </c>
      <c r="AD4" s="80" t="s">
        <v>78</v>
      </c>
      <c r="AE4" s="80" t="s">
        <v>78</v>
      </c>
      <c r="AF4" s="80" t="s">
        <v>78</v>
      </c>
      <c r="AG4" s="80" t="s">
        <v>78</v>
      </c>
      <c r="AH4" s="80" t="s">
        <v>78</v>
      </c>
      <c r="AI4" s="80" t="s">
        <v>78</v>
      </c>
      <c r="AJ4" s="80" t="s">
        <v>78</v>
      </c>
      <c r="AK4" s="80" t="s">
        <v>78</v>
      </c>
      <c r="AL4" s="80" t="s">
        <v>78</v>
      </c>
      <c r="AM4" s="80" t="s">
        <v>78</v>
      </c>
      <c r="AN4" s="80" t="s">
        <v>78</v>
      </c>
      <c r="AO4" s="80" t="s">
        <v>78</v>
      </c>
      <c r="AP4" s="80" t="s">
        <v>78</v>
      </c>
      <c r="AQ4" s="80" t="s">
        <v>78</v>
      </c>
      <c r="AR4" s="80" t="s">
        <v>78</v>
      </c>
      <c r="AS4" s="800"/>
      <c r="AT4" s="294"/>
    </row>
    <row r="5" spans="5:48" ht="19.5" customHeight="1">
      <c r="E5" s="750" t="s">
        <v>309</v>
      </c>
      <c r="F5" s="434" t="s">
        <v>227</v>
      </c>
      <c r="G5" s="435">
        <v>10</v>
      </c>
      <c r="H5" s="436">
        <v>10</v>
      </c>
      <c r="I5" s="678">
        <v>5</v>
      </c>
      <c r="J5" s="378">
        <v>9</v>
      </c>
      <c r="K5" s="361">
        <v>9</v>
      </c>
      <c r="L5" s="361">
        <v>8</v>
      </c>
      <c r="M5" s="361">
        <v>9</v>
      </c>
      <c r="N5" s="361">
        <v>9</v>
      </c>
      <c r="O5" s="361">
        <v>8</v>
      </c>
      <c r="P5" s="361">
        <v>10</v>
      </c>
      <c r="Q5" s="361">
        <v>9</v>
      </c>
      <c r="R5" s="361">
        <v>9</v>
      </c>
      <c r="S5" s="361">
        <v>9</v>
      </c>
      <c r="T5" s="361">
        <v>9</v>
      </c>
      <c r="U5" s="361">
        <v>9</v>
      </c>
      <c r="V5" s="361">
        <v>10</v>
      </c>
      <c r="W5" s="361">
        <v>10</v>
      </c>
      <c r="X5" s="361">
        <v>8</v>
      </c>
      <c r="Y5" s="361">
        <v>9</v>
      </c>
      <c r="Z5" s="361">
        <v>9</v>
      </c>
      <c r="AA5" s="378">
        <v>10</v>
      </c>
      <c r="AB5" s="378">
        <v>9</v>
      </c>
      <c r="AC5" s="378">
        <v>9</v>
      </c>
      <c r="AD5" s="378">
        <v>10</v>
      </c>
      <c r="AE5" s="378">
        <v>10</v>
      </c>
      <c r="AF5" s="378">
        <v>9</v>
      </c>
      <c r="AG5" s="378">
        <v>9</v>
      </c>
      <c r="AH5" s="378">
        <v>9</v>
      </c>
      <c r="AI5" s="378">
        <v>9</v>
      </c>
      <c r="AJ5" s="378">
        <v>9</v>
      </c>
      <c r="AK5" s="378">
        <v>9</v>
      </c>
      <c r="AL5" s="378">
        <v>10</v>
      </c>
      <c r="AM5" s="361">
        <v>9</v>
      </c>
      <c r="AN5" s="378">
        <v>9</v>
      </c>
      <c r="AO5" s="378">
        <v>8</v>
      </c>
      <c r="AP5" s="378">
        <v>10</v>
      </c>
      <c r="AQ5" s="378">
        <v>8</v>
      </c>
      <c r="AR5" s="378">
        <v>10</v>
      </c>
      <c r="AS5" s="436">
        <v>10</v>
      </c>
      <c r="AT5" s="26"/>
      <c r="AU5" s="190"/>
      <c r="AV5" s="185" t="s">
        <v>350</v>
      </c>
    </row>
    <row r="6" spans="5:48" ht="19.5" customHeight="1">
      <c r="E6" s="751"/>
      <c r="F6" s="176" t="s">
        <v>228</v>
      </c>
      <c r="G6" s="570">
        <v>5</v>
      </c>
      <c r="H6" s="11">
        <v>5</v>
      </c>
      <c r="I6" s="377">
        <v>5</v>
      </c>
      <c r="J6" s="377">
        <v>5</v>
      </c>
      <c r="K6" s="360">
        <v>5</v>
      </c>
      <c r="L6" s="360">
        <v>5</v>
      </c>
      <c r="M6" s="360">
        <v>5</v>
      </c>
      <c r="N6" s="360">
        <v>5</v>
      </c>
      <c r="O6" s="360">
        <v>5</v>
      </c>
      <c r="P6" s="360">
        <v>5</v>
      </c>
      <c r="Q6" s="360">
        <v>5</v>
      </c>
      <c r="R6" s="360">
        <v>5</v>
      </c>
      <c r="S6" s="360">
        <v>5</v>
      </c>
      <c r="T6" s="360">
        <v>5</v>
      </c>
      <c r="U6" s="360">
        <v>5</v>
      </c>
      <c r="V6" s="360">
        <v>5</v>
      </c>
      <c r="W6" s="360">
        <v>3</v>
      </c>
      <c r="X6" s="360">
        <v>5</v>
      </c>
      <c r="Y6" s="360">
        <v>5</v>
      </c>
      <c r="Z6" s="360">
        <v>5</v>
      </c>
      <c r="AA6" s="377">
        <v>4</v>
      </c>
      <c r="AB6" s="377">
        <v>5</v>
      </c>
      <c r="AC6" s="377">
        <v>3</v>
      </c>
      <c r="AD6" s="377">
        <v>5</v>
      </c>
      <c r="AE6" s="377">
        <v>5</v>
      </c>
      <c r="AF6" s="377">
        <v>5</v>
      </c>
      <c r="AG6" s="377">
        <v>5</v>
      </c>
      <c r="AH6" s="377">
        <v>5</v>
      </c>
      <c r="AI6" s="377">
        <v>4</v>
      </c>
      <c r="AJ6" s="377">
        <v>5</v>
      </c>
      <c r="AK6" s="377">
        <v>5</v>
      </c>
      <c r="AL6" s="377">
        <v>5</v>
      </c>
      <c r="AM6" s="360">
        <v>5</v>
      </c>
      <c r="AN6" s="377">
        <v>5</v>
      </c>
      <c r="AO6" s="377">
        <v>5</v>
      </c>
      <c r="AP6" s="377">
        <v>5</v>
      </c>
      <c r="AQ6" s="377">
        <v>5</v>
      </c>
      <c r="AR6" s="377">
        <v>5</v>
      </c>
      <c r="AS6" s="11">
        <v>5</v>
      </c>
      <c r="AT6" s="26"/>
      <c r="AU6" s="191"/>
      <c r="AV6" s="193" t="s">
        <v>351</v>
      </c>
    </row>
    <row r="7" spans="5:48" ht="19.5" customHeight="1">
      <c r="E7" s="751"/>
      <c r="F7" s="167" t="s">
        <v>229</v>
      </c>
      <c r="G7" s="20">
        <v>20</v>
      </c>
      <c r="H7" s="11">
        <v>20</v>
      </c>
      <c r="I7" s="377">
        <v>13</v>
      </c>
      <c r="J7" s="377">
        <v>20</v>
      </c>
      <c r="K7" s="360">
        <v>20</v>
      </c>
      <c r="L7" s="360">
        <v>17</v>
      </c>
      <c r="M7" s="360">
        <v>14</v>
      </c>
      <c r="N7" s="360">
        <v>20</v>
      </c>
      <c r="O7" s="360">
        <v>20</v>
      </c>
      <c r="P7" s="360">
        <v>20</v>
      </c>
      <c r="Q7" s="360">
        <v>20</v>
      </c>
      <c r="R7" s="360">
        <v>17</v>
      </c>
      <c r="S7" s="360">
        <v>18</v>
      </c>
      <c r="T7" s="360">
        <v>20</v>
      </c>
      <c r="U7" s="360">
        <v>20</v>
      </c>
      <c r="V7" s="360">
        <v>20</v>
      </c>
      <c r="W7" s="360">
        <v>20</v>
      </c>
      <c r="X7" s="360">
        <v>14</v>
      </c>
      <c r="Y7" s="360">
        <v>17</v>
      </c>
      <c r="Z7" s="360">
        <v>20</v>
      </c>
      <c r="AA7" s="377">
        <v>20</v>
      </c>
      <c r="AB7" s="377">
        <v>17</v>
      </c>
      <c r="AC7" s="377">
        <v>14</v>
      </c>
      <c r="AD7" s="377">
        <v>20</v>
      </c>
      <c r="AE7" s="377">
        <v>20</v>
      </c>
      <c r="AF7" s="377">
        <v>15</v>
      </c>
      <c r="AG7" s="377">
        <v>17</v>
      </c>
      <c r="AH7" s="377">
        <v>17</v>
      </c>
      <c r="AI7" s="377">
        <v>17</v>
      </c>
      <c r="AJ7" s="377">
        <v>20</v>
      </c>
      <c r="AK7" s="655">
        <v>11</v>
      </c>
      <c r="AL7" s="377">
        <v>17</v>
      </c>
      <c r="AM7" s="360">
        <v>20</v>
      </c>
      <c r="AN7" s="377">
        <v>18</v>
      </c>
      <c r="AO7" s="377">
        <v>20</v>
      </c>
      <c r="AP7" s="377">
        <v>20</v>
      </c>
      <c r="AQ7" s="377">
        <v>14</v>
      </c>
      <c r="AR7" s="377">
        <v>17</v>
      </c>
      <c r="AS7" s="11">
        <v>20</v>
      </c>
      <c r="AT7" s="26"/>
      <c r="AU7" s="192"/>
      <c r="AV7" s="193" t="s">
        <v>352</v>
      </c>
    </row>
    <row r="8" spans="5:47" ht="19.5" customHeight="1">
      <c r="E8" s="751"/>
      <c r="F8" s="167" t="s">
        <v>230</v>
      </c>
      <c r="G8" s="20">
        <v>20</v>
      </c>
      <c r="H8" s="748">
        <v>40</v>
      </c>
      <c r="I8" s="833">
        <v>37</v>
      </c>
      <c r="J8" s="833">
        <v>38</v>
      </c>
      <c r="K8" s="836">
        <v>29</v>
      </c>
      <c r="L8" s="836">
        <v>29</v>
      </c>
      <c r="M8" s="836">
        <v>39</v>
      </c>
      <c r="N8" s="836">
        <v>32</v>
      </c>
      <c r="O8" s="836">
        <v>39</v>
      </c>
      <c r="P8" s="836">
        <v>40</v>
      </c>
      <c r="Q8" s="836">
        <v>40</v>
      </c>
      <c r="R8" s="836">
        <v>37</v>
      </c>
      <c r="S8" s="836">
        <v>31</v>
      </c>
      <c r="T8" s="836">
        <v>36</v>
      </c>
      <c r="U8" s="836">
        <v>39</v>
      </c>
      <c r="V8" s="836">
        <v>36</v>
      </c>
      <c r="W8" s="836">
        <v>40</v>
      </c>
      <c r="X8" s="836">
        <v>37</v>
      </c>
      <c r="Y8" s="836">
        <v>40</v>
      </c>
      <c r="Z8" s="836">
        <v>32</v>
      </c>
      <c r="AA8" s="833">
        <v>36</v>
      </c>
      <c r="AB8" s="833">
        <v>39</v>
      </c>
      <c r="AC8" s="833">
        <v>36</v>
      </c>
      <c r="AD8" s="833">
        <v>35</v>
      </c>
      <c r="AE8" s="833">
        <v>39</v>
      </c>
      <c r="AF8" s="833">
        <v>28</v>
      </c>
      <c r="AG8" s="833">
        <v>38</v>
      </c>
      <c r="AH8" s="833">
        <v>37</v>
      </c>
      <c r="AI8" s="833">
        <v>36</v>
      </c>
      <c r="AJ8" s="833">
        <v>38</v>
      </c>
      <c r="AK8" s="833">
        <v>32</v>
      </c>
      <c r="AL8" s="833">
        <v>40</v>
      </c>
      <c r="AM8" s="836">
        <v>37</v>
      </c>
      <c r="AN8" s="833">
        <v>36</v>
      </c>
      <c r="AO8" s="833">
        <v>30</v>
      </c>
      <c r="AP8" s="833">
        <v>38</v>
      </c>
      <c r="AQ8" s="833">
        <v>29</v>
      </c>
      <c r="AR8" s="833">
        <v>35</v>
      </c>
      <c r="AS8" s="748">
        <v>40</v>
      </c>
      <c r="AT8" s="259"/>
      <c r="AU8" s="26"/>
    </row>
    <row r="9" spans="5:50" ht="19.5" customHeight="1">
      <c r="E9" s="751"/>
      <c r="F9" s="167" t="s">
        <v>231</v>
      </c>
      <c r="G9" s="20">
        <v>10</v>
      </c>
      <c r="H9" s="748"/>
      <c r="I9" s="833"/>
      <c r="J9" s="833"/>
      <c r="K9" s="836"/>
      <c r="L9" s="836"/>
      <c r="M9" s="836"/>
      <c r="N9" s="836"/>
      <c r="O9" s="836"/>
      <c r="P9" s="836"/>
      <c r="Q9" s="836"/>
      <c r="R9" s="836"/>
      <c r="S9" s="836"/>
      <c r="T9" s="836"/>
      <c r="U9" s="836"/>
      <c r="V9" s="836"/>
      <c r="W9" s="836"/>
      <c r="X9" s="836"/>
      <c r="Y9" s="836"/>
      <c r="Z9" s="836"/>
      <c r="AA9" s="833"/>
      <c r="AB9" s="833"/>
      <c r="AC9" s="833"/>
      <c r="AD9" s="833"/>
      <c r="AE9" s="833"/>
      <c r="AF9" s="833"/>
      <c r="AG9" s="833"/>
      <c r="AH9" s="833"/>
      <c r="AI9" s="833"/>
      <c r="AJ9" s="833"/>
      <c r="AK9" s="833"/>
      <c r="AL9" s="833"/>
      <c r="AM9" s="836"/>
      <c r="AN9" s="833"/>
      <c r="AO9" s="833"/>
      <c r="AP9" s="833"/>
      <c r="AQ9" s="833"/>
      <c r="AR9" s="833"/>
      <c r="AS9" s="748"/>
      <c r="AT9" s="259"/>
      <c r="AU9" s="26"/>
      <c r="AW9" s="910"/>
      <c r="AX9" s="910"/>
    </row>
    <row r="10" spans="5:50" ht="19.5" customHeight="1">
      <c r="E10" s="751"/>
      <c r="F10" s="167" t="s">
        <v>232</v>
      </c>
      <c r="G10" s="20">
        <v>10</v>
      </c>
      <c r="H10" s="748"/>
      <c r="I10" s="833"/>
      <c r="J10" s="833"/>
      <c r="K10" s="836"/>
      <c r="L10" s="836"/>
      <c r="M10" s="836"/>
      <c r="N10" s="836"/>
      <c r="O10" s="836"/>
      <c r="P10" s="836"/>
      <c r="Q10" s="836"/>
      <c r="R10" s="836"/>
      <c r="S10" s="836"/>
      <c r="T10" s="836"/>
      <c r="U10" s="836"/>
      <c r="V10" s="836"/>
      <c r="W10" s="836"/>
      <c r="X10" s="836"/>
      <c r="Y10" s="836"/>
      <c r="Z10" s="836"/>
      <c r="AA10" s="833"/>
      <c r="AB10" s="833"/>
      <c r="AC10" s="833"/>
      <c r="AD10" s="833"/>
      <c r="AE10" s="833"/>
      <c r="AF10" s="833"/>
      <c r="AG10" s="833"/>
      <c r="AH10" s="833"/>
      <c r="AI10" s="833"/>
      <c r="AJ10" s="833"/>
      <c r="AK10" s="833"/>
      <c r="AL10" s="833"/>
      <c r="AM10" s="836"/>
      <c r="AN10" s="833"/>
      <c r="AO10" s="833"/>
      <c r="AP10" s="833"/>
      <c r="AQ10" s="833"/>
      <c r="AR10" s="833"/>
      <c r="AS10" s="748"/>
      <c r="AT10" s="259"/>
      <c r="AU10" s="456"/>
      <c r="AV10" s="296" t="s">
        <v>353</v>
      </c>
      <c r="AW10" s="910"/>
      <c r="AX10" s="910"/>
    </row>
    <row r="11" spans="5:47" ht="19.5" customHeight="1">
      <c r="E11" s="751"/>
      <c r="F11" s="167" t="s">
        <v>233</v>
      </c>
      <c r="G11" s="20">
        <v>10</v>
      </c>
      <c r="H11" s="22">
        <v>10</v>
      </c>
      <c r="I11" s="377">
        <v>10</v>
      </c>
      <c r="J11" s="377">
        <v>10</v>
      </c>
      <c r="K11" s="360">
        <v>9</v>
      </c>
      <c r="L11" s="360">
        <v>10</v>
      </c>
      <c r="M11" s="360">
        <v>10</v>
      </c>
      <c r="N11" s="360">
        <v>10</v>
      </c>
      <c r="O11" s="360">
        <v>10</v>
      </c>
      <c r="P11" s="360">
        <v>10</v>
      </c>
      <c r="Q11" s="360">
        <v>8</v>
      </c>
      <c r="R11" s="360">
        <v>8</v>
      </c>
      <c r="S11" s="360">
        <v>10</v>
      </c>
      <c r="T11" s="360">
        <v>10</v>
      </c>
      <c r="U11" s="360">
        <v>10</v>
      </c>
      <c r="V11" s="360">
        <v>8</v>
      </c>
      <c r="W11" s="360">
        <v>6</v>
      </c>
      <c r="X11" s="360">
        <v>10</v>
      </c>
      <c r="Y11" s="360">
        <v>10</v>
      </c>
      <c r="Z11" s="360">
        <v>10</v>
      </c>
      <c r="AA11" s="377">
        <v>10</v>
      </c>
      <c r="AB11" s="377">
        <v>10</v>
      </c>
      <c r="AC11" s="377">
        <v>10</v>
      </c>
      <c r="AD11" s="377">
        <v>10</v>
      </c>
      <c r="AE11" s="377">
        <v>10</v>
      </c>
      <c r="AF11" s="377">
        <v>10</v>
      </c>
      <c r="AG11" s="377">
        <v>10</v>
      </c>
      <c r="AH11" s="377">
        <v>10</v>
      </c>
      <c r="AI11" s="377">
        <v>8</v>
      </c>
      <c r="AJ11" s="655">
        <v>3</v>
      </c>
      <c r="AK11" s="377">
        <v>10</v>
      </c>
      <c r="AL11" s="377">
        <v>10</v>
      </c>
      <c r="AM11" s="360">
        <v>6</v>
      </c>
      <c r="AN11" s="377">
        <v>10</v>
      </c>
      <c r="AO11" s="377">
        <v>8</v>
      </c>
      <c r="AP11" s="377">
        <v>7</v>
      </c>
      <c r="AQ11" s="377">
        <v>10</v>
      </c>
      <c r="AR11" s="377">
        <v>10</v>
      </c>
      <c r="AS11" s="22">
        <v>10</v>
      </c>
      <c r="AT11" s="26"/>
      <c r="AU11" s="259"/>
    </row>
    <row r="12" spans="5:48" ht="19.5" customHeight="1">
      <c r="E12" s="751"/>
      <c r="F12" s="182" t="s">
        <v>234</v>
      </c>
      <c r="G12" s="20">
        <v>20</v>
      </c>
      <c r="H12" s="164">
        <v>20</v>
      </c>
      <c r="I12" s="377">
        <v>18</v>
      </c>
      <c r="J12" s="377">
        <v>12</v>
      </c>
      <c r="K12" s="360">
        <v>12</v>
      </c>
      <c r="L12" s="658">
        <v>9</v>
      </c>
      <c r="M12" s="360">
        <v>15</v>
      </c>
      <c r="N12" s="360">
        <v>12</v>
      </c>
      <c r="O12" s="360">
        <v>12</v>
      </c>
      <c r="P12" s="360">
        <v>14</v>
      </c>
      <c r="Q12" s="360">
        <v>12</v>
      </c>
      <c r="R12" s="360">
        <v>13</v>
      </c>
      <c r="S12" s="658">
        <v>10</v>
      </c>
      <c r="T12" s="360">
        <v>14</v>
      </c>
      <c r="U12" s="360">
        <v>14</v>
      </c>
      <c r="V12" s="360">
        <v>20</v>
      </c>
      <c r="W12" s="360">
        <v>20</v>
      </c>
      <c r="X12" s="360">
        <v>12</v>
      </c>
      <c r="Y12" s="360">
        <v>15</v>
      </c>
      <c r="Z12" s="360">
        <v>12</v>
      </c>
      <c r="AA12" s="377">
        <v>15</v>
      </c>
      <c r="AB12" s="377">
        <v>13</v>
      </c>
      <c r="AC12" s="377">
        <v>12</v>
      </c>
      <c r="AD12" s="377">
        <v>12</v>
      </c>
      <c r="AE12" s="377">
        <v>12</v>
      </c>
      <c r="AF12" s="377">
        <v>14</v>
      </c>
      <c r="AG12" s="377">
        <v>15</v>
      </c>
      <c r="AH12" s="377">
        <v>20</v>
      </c>
      <c r="AI12" s="655">
        <v>8</v>
      </c>
      <c r="AJ12" s="377">
        <v>12</v>
      </c>
      <c r="AK12" s="377">
        <v>14</v>
      </c>
      <c r="AL12" s="377">
        <v>13</v>
      </c>
      <c r="AM12" s="360">
        <v>19</v>
      </c>
      <c r="AN12" s="377">
        <v>18</v>
      </c>
      <c r="AO12" s="377">
        <v>15</v>
      </c>
      <c r="AP12" s="377">
        <v>14</v>
      </c>
      <c r="AQ12" s="377">
        <v>10</v>
      </c>
      <c r="AR12" s="377">
        <v>12</v>
      </c>
      <c r="AS12" s="164">
        <v>20</v>
      </c>
      <c r="AT12" s="26"/>
      <c r="AU12" s="676"/>
      <c r="AV12" s="297" t="s">
        <v>560</v>
      </c>
    </row>
    <row r="13" spans="5:48" ht="19.5" customHeight="1">
      <c r="E13" s="751"/>
      <c r="F13" s="177" t="s">
        <v>564</v>
      </c>
      <c r="G13" s="567">
        <v>10</v>
      </c>
      <c r="H13" s="711">
        <v>35</v>
      </c>
      <c r="I13" s="626">
        <v>7</v>
      </c>
      <c r="J13" s="626">
        <v>8</v>
      </c>
      <c r="K13" s="638">
        <v>8</v>
      </c>
      <c r="L13" s="638">
        <v>7</v>
      </c>
      <c r="M13" s="638">
        <v>9</v>
      </c>
      <c r="N13" s="638">
        <v>7</v>
      </c>
      <c r="O13" s="638">
        <v>10</v>
      </c>
      <c r="P13" s="638">
        <v>10</v>
      </c>
      <c r="Q13" s="638">
        <v>8</v>
      </c>
      <c r="R13" s="638">
        <v>10</v>
      </c>
      <c r="S13" s="638">
        <v>8</v>
      </c>
      <c r="T13" s="638">
        <v>10</v>
      </c>
      <c r="U13" s="638">
        <v>10</v>
      </c>
      <c r="V13" s="638">
        <v>10</v>
      </c>
      <c r="W13" s="638">
        <v>10</v>
      </c>
      <c r="X13" s="638">
        <v>8</v>
      </c>
      <c r="Y13" s="638">
        <v>10</v>
      </c>
      <c r="Z13" s="638">
        <v>10</v>
      </c>
      <c r="AA13" s="626">
        <v>6</v>
      </c>
      <c r="AB13" s="626">
        <v>9</v>
      </c>
      <c r="AC13" s="626">
        <v>8</v>
      </c>
      <c r="AD13" s="626">
        <v>10</v>
      </c>
      <c r="AE13" s="626">
        <v>10</v>
      </c>
      <c r="AF13" s="626">
        <v>8</v>
      </c>
      <c r="AG13" s="626">
        <v>8</v>
      </c>
      <c r="AH13" s="626">
        <v>10</v>
      </c>
      <c r="AI13" s="626">
        <v>8</v>
      </c>
      <c r="AJ13" s="626">
        <v>7</v>
      </c>
      <c r="AK13" s="626">
        <v>8</v>
      </c>
      <c r="AL13" s="626">
        <v>10</v>
      </c>
      <c r="AM13" s="638">
        <v>10</v>
      </c>
      <c r="AN13" s="626">
        <v>8</v>
      </c>
      <c r="AO13" s="626">
        <v>8</v>
      </c>
      <c r="AP13" s="626">
        <v>10</v>
      </c>
      <c r="AQ13" s="626">
        <v>9</v>
      </c>
      <c r="AR13" s="626">
        <v>10</v>
      </c>
      <c r="AS13" s="711">
        <v>35</v>
      </c>
      <c r="AT13" s="26"/>
      <c r="AU13" s="520"/>
      <c r="AV13" s="297" t="s">
        <v>596</v>
      </c>
    </row>
    <row r="14" spans="5:48" ht="19.5" customHeight="1">
      <c r="E14" s="751"/>
      <c r="F14" s="177" t="s">
        <v>565</v>
      </c>
      <c r="G14" s="671">
        <v>10</v>
      </c>
      <c r="H14" s="724"/>
      <c r="I14" s="626">
        <v>8</v>
      </c>
      <c r="J14" s="626">
        <v>8</v>
      </c>
      <c r="K14" s="638">
        <v>8</v>
      </c>
      <c r="L14" s="638">
        <v>6</v>
      </c>
      <c r="M14" s="638">
        <v>8</v>
      </c>
      <c r="N14" s="638">
        <v>8</v>
      </c>
      <c r="O14" s="638">
        <v>8</v>
      </c>
      <c r="P14" s="638">
        <v>10</v>
      </c>
      <c r="Q14" s="638">
        <v>10</v>
      </c>
      <c r="R14" s="638">
        <v>8</v>
      </c>
      <c r="S14" s="638">
        <v>8</v>
      </c>
      <c r="T14" s="638">
        <v>8</v>
      </c>
      <c r="U14" s="638">
        <v>8</v>
      </c>
      <c r="V14" s="638">
        <v>10</v>
      </c>
      <c r="W14" s="638">
        <v>10</v>
      </c>
      <c r="X14" s="638">
        <v>8</v>
      </c>
      <c r="Y14" s="638">
        <v>8</v>
      </c>
      <c r="Z14" s="638">
        <v>10</v>
      </c>
      <c r="AA14" s="626">
        <v>8</v>
      </c>
      <c r="AB14" s="626">
        <v>8</v>
      </c>
      <c r="AC14" s="626">
        <v>8</v>
      </c>
      <c r="AD14" s="626">
        <v>8</v>
      </c>
      <c r="AE14" s="626">
        <v>8</v>
      </c>
      <c r="AF14" s="626">
        <v>8</v>
      </c>
      <c r="AG14" s="626">
        <v>6</v>
      </c>
      <c r="AH14" s="626">
        <v>10</v>
      </c>
      <c r="AI14" s="626">
        <v>8</v>
      </c>
      <c r="AJ14" s="626">
        <v>8</v>
      </c>
      <c r="AK14" s="626">
        <v>8</v>
      </c>
      <c r="AL14" s="626">
        <v>10</v>
      </c>
      <c r="AM14" s="638">
        <v>8</v>
      </c>
      <c r="AN14" s="626">
        <v>8</v>
      </c>
      <c r="AO14" s="626">
        <v>8</v>
      </c>
      <c r="AP14" s="626">
        <v>8</v>
      </c>
      <c r="AQ14" s="626">
        <v>8</v>
      </c>
      <c r="AR14" s="626">
        <v>10</v>
      </c>
      <c r="AS14" s="724"/>
      <c r="AT14" s="26"/>
      <c r="AU14" s="677"/>
      <c r="AV14" s="297" t="s">
        <v>597</v>
      </c>
    </row>
    <row r="15" spans="5:46" s="65" customFormat="1" ht="17.25" customHeight="1" thickBot="1">
      <c r="E15" s="751"/>
      <c r="F15" s="143" t="s">
        <v>569</v>
      </c>
      <c r="G15" s="672">
        <v>15</v>
      </c>
      <c r="H15" s="725"/>
      <c r="I15" s="625">
        <v>12</v>
      </c>
      <c r="J15" s="625">
        <v>12</v>
      </c>
      <c r="K15" s="637">
        <v>12</v>
      </c>
      <c r="L15" s="637">
        <v>10</v>
      </c>
      <c r="M15" s="637">
        <v>12</v>
      </c>
      <c r="N15" s="637">
        <v>12</v>
      </c>
      <c r="O15" s="637">
        <v>12</v>
      </c>
      <c r="P15" s="637">
        <v>15</v>
      </c>
      <c r="Q15" s="637">
        <v>12</v>
      </c>
      <c r="R15" s="637">
        <v>12</v>
      </c>
      <c r="S15" s="637">
        <v>12</v>
      </c>
      <c r="T15" s="637">
        <v>12</v>
      </c>
      <c r="U15" s="637">
        <v>12</v>
      </c>
      <c r="V15" s="637">
        <v>15</v>
      </c>
      <c r="W15" s="637">
        <v>15</v>
      </c>
      <c r="X15" s="637">
        <v>12</v>
      </c>
      <c r="Y15" s="637">
        <v>12</v>
      </c>
      <c r="Z15" s="637">
        <v>10</v>
      </c>
      <c r="AA15" s="625">
        <v>12</v>
      </c>
      <c r="AB15" s="625">
        <v>12</v>
      </c>
      <c r="AC15" s="625">
        <v>12</v>
      </c>
      <c r="AD15" s="625">
        <v>12</v>
      </c>
      <c r="AE15" s="625">
        <v>12</v>
      </c>
      <c r="AF15" s="625">
        <v>12</v>
      </c>
      <c r="AG15" s="625">
        <v>10</v>
      </c>
      <c r="AH15" s="625">
        <v>12</v>
      </c>
      <c r="AI15" s="625">
        <v>12</v>
      </c>
      <c r="AJ15" s="625">
        <v>12</v>
      </c>
      <c r="AK15" s="625">
        <v>12</v>
      </c>
      <c r="AL15" s="625">
        <v>10</v>
      </c>
      <c r="AM15" s="637">
        <v>12</v>
      </c>
      <c r="AN15" s="625">
        <v>12</v>
      </c>
      <c r="AO15" s="625">
        <v>12</v>
      </c>
      <c r="AP15" s="625">
        <v>12</v>
      </c>
      <c r="AQ15" s="625">
        <v>12</v>
      </c>
      <c r="AR15" s="625">
        <v>15</v>
      </c>
      <c r="AS15" s="725"/>
      <c r="AT15" s="26"/>
    </row>
    <row r="16" spans="5:47" ht="19.5" customHeight="1" thickBot="1">
      <c r="E16" s="752"/>
      <c r="F16" s="685" t="s">
        <v>211</v>
      </c>
      <c r="G16" s="686"/>
      <c r="H16" s="168">
        <v>14</v>
      </c>
      <c r="I16" s="279">
        <f aca="true" t="shared" si="0" ref="I16:AR16">SUM(I5:I15)/10</f>
        <v>11.5</v>
      </c>
      <c r="J16" s="279">
        <f t="shared" si="0"/>
        <v>12.2</v>
      </c>
      <c r="K16" s="279">
        <f t="shared" si="0"/>
        <v>11.2</v>
      </c>
      <c r="L16" s="279">
        <f t="shared" si="0"/>
        <v>10.1</v>
      </c>
      <c r="M16" s="279">
        <f t="shared" si="0"/>
        <v>12.1</v>
      </c>
      <c r="N16" s="279">
        <f t="shared" si="0"/>
        <v>11.5</v>
      </c>
      <c r="O16" s="279">
        <f t="shared" si="0"/>
        <v>12.4</v>
      </c>
      <c r="P16" s="279">
        <f t="shared" si="0"/>
        <v>13.4</v>
      </c>
      <c r="Q16" s="279">
        <f t="shared" si="0"/>
        <v>12.4</v>
      </c>
      <c r="R16" s="279">
        <f t="shared" si="0"/>
        <v>11.9</v>
      </c>
      <c r="S16" s="279">
        <f t="shared" si="0"/>
        <v>11.1</v>
      </c>
      <c r="T16" s="279">
        <f t="shared" si="0"/>
        <v>12.4</v>
      </c>
      <c r="U16" s="279">
        <f t="shared" si="0"/>
        <v>12.7</v>
      </c>
      <c r="V16" s="279">
        <f t="shared" si="0"/>
        <v>13.4</v>
      </c>
      <c r="W16" s="279">
        <f t="shared" si="0"/>
        <v>13.4</v>
      </c>
      <c r="X16" s="279">
        <f t="shared" si="0"/>
        <v>11.4</v>
      </c>
      <c r="Y16" s="279">
        <f t="shared" si="0"/>
        <v>12.6</v>
      </c>
      <c r="Z16" s="279">
        <f t="shared" si="0"/>
        <v>11.8</v>
      </c>
      <c r="AA16" s="279">
        <f t="shared" si="0"/>
        <v>12.1</v>
      </c>
      <c r="AB16" s="279">
        <f t="shared" si="0"/>
        <v>12.2</v>
      </c>
      <c r="AC16" s="279">
        <f t="shared" si="0"/>
        <v>11.2</v>
      </c>
      <c r="AD16" s="279">
        <f t="shared" si="0"/>
        <v>12.2</v>
      </c>
      <c r="AE16" s="279">
        <f t="shared" si="0"/>
        <v>12.6</v>
      </c>
      <c r="AF16" s="279">
        <f t="shared" si="0"/>
        <v>10.9</v>
      </c>
      <c r="AG16" s="279">
        <f t="shared" si="0"/>
        <v>11.8</v>
      </c>
      <c r="AH16" s="279">
        <f t="shared" si="0"/>
        <v>13</v>
      </c>
      <c r="AI16" s="279">
        <f t="shared" si="0"/>
        <v>11</v>
      </c>
      <c r="AJ16" s="279">
        <f t="shared" si="0"/>
        <v>11.4</v>
      </c>
      <c r="AK16" s="279">
        <f t="shared" si="0"/>
        <v>10.9</v>
      </c>
      <c r="AL16" s="279">
        <f t="shared" si="0"/>
        <v>12.5</v>
      </c>
      <c r="AM16" s="279">
        <f t="shared" si="0"/>
        <v>12.6</v>
      </c>
      <c r="AN16" s="279">
        <f t="shared" si="0"/>
        <v>12.4</v>
      </c>
      <c r="AO16" s="279">
        <f t="shared" si="0"/>
        <v>11.4</v>
      </c>
      <c r="AP16" s="279">
        <f t="shared" si="0"/>
        <v>12.4</v>
      </c>
      <c r="AQ16" s="279">
        <f t="shared" si="0"/>
        <v>10.5</v>
      </c>
      <c r="AR16" s="279">
        <f t="shared" si="0"/>
        <v>12.4</v>
      </c>
      <c r="AS16" s="168">
        <v>14</v>
      </c>
      <c r="AT16" s="26"/>
      <c r="AU16" s="26"/>
    </row>
    <row r="17" spans="5:47" ht="19.5" customHeight="1">
      <c r="E17" s="750" t="s">
        <v>308</v>
      </c>
      <c r="F17" s="437" t="s">
        <v>236</v>
      </c>
      <c r="G17" s="575">
        <v>5</v>
      </c>
      <c r="H17" s="878">
        <v>95</v>
      </c>
      <c r="I17" s="936">
        <v>68</v>
      </c>
      <c r="J17" s="835">
        <v>75</v>
      </c>
      <c r="K17" s="862">
        <v>78</v>
      </c>
      <c r="L17" s="862">
        <v>73</v>
      </c>
      <c r="M17" s="862">
        <v>75</v>
      </c>
      <c r="N17" s="862">
        <v>80</v>
      </c>
      <c r="O17" s="862">
        <v>75</v>
      </c>
      <c r="P17" s="862">
        <v>88</v>
      </c>
      <c r="Q17" s="931">
        <v>69</v>
      </c>
      <c r="R17" s="862">
        <v>83</v>
      </c>
      <c r="S17" s="862">
        <v>80</v>
      </c>
      <c r="T17" s="862">
        <v>80</v>
      </c>
      <c r="U17" s="862">
        <v>73</v>
      </c>
      <c r="V17" s="862">
        <v>84</v>
      </c>
      <c r="W17" s="862">
        <v>81</v>
      </c>
      <c r="X17" s="862">
        <v>81</v>
      </c>
      <c r="Y17" s="862">
        <v>82</v>
      </c>
      <c r="Z17" s="862">
        <v>74</v>
      </c>
      <c r="AA17" s="835">
        <v>84</v>
      </c>
      <c r="AB17" s="835">
        <v>80</v>
      </c>
      <c r="AC17" s="835">
        <v>78</v>
      </c>
      <c r="AD17" s="835">
        <v>81</v>
      </c>
      <c r="AE17" s="835">
        <v>86</v>
      </c>
      <c r="AF17" s="835">
        <v>74</v>
      </c>
      <c r="AG17" s="835">
        <v>83</v>
      </c>
      <c r="AH17" s="835">
        <v>74</v>
      </c>
      <c r="AI17" s="835">
        <v>80</v>
      </c>
      <c r="AJ17" s="835">
        <v>73</v>
      </c>
      <c r="AK17" s="835">
        <v>85</v>
      </c>
      <c r="AL17" s="835">
        <v>79</v>
      </c>
      <c r="AM17" s="862">
        <v>81</v>
      </c>
      <c r="AN17" s="835">
        <v>79</v>
      </c>
      <c r="AO17" s="835">
        <v>77</v>
      </c>
      <c r="AP17" s="835">
        <v>79</v>
      </c>
      <c r="AQ17" s="835">
        <v>75</v>
      </c>
      <c r="AR17" s="835">
        <v>79</v>
      </c>
      <c r="AS17" s="878">
        <v>95</v>
      </c>
      <c r="AT17" s="259"/>
      <c r="AU17" s="259"/>
    </row>
    <row r="18" spans="5:47" ht="19.5" customHeight="1">
      <c r="E18" s="751"/>
      <c r="F18" s="438" t="s">
        <v>237</v>
      </c>
      <c r="G18" s="439">
        <v>10</v>
      </c>
      <c r="H18" s="858"/>
      <c r="I18" s="937"/>
      <c r="J18" s="833"/>
      <c r="K18" s="836"/>
      <c r="L18" s="836"/>
      <c r="M18" s="836"/>
      <c r="N18" s="836"/>
      <c r="O18" s="836"/>
      <c r="P18" s="836"/>
      <c r="Q18" s="932"/>
      <c r="R18" s="836"/>
      <c r="S18" s="836"/>
      <c r="T18" s="836"/>
      <c r="U18" s="836"/>
      <c r="V18" s="836"/>
      <c r="W18" s="836"/>
      <c r="X18" s="836"/>
      <c r="Y18" s="836"/>
      <c r="Z18" s="836"/>
      <c r="AA18" s="833"/>
      <c r="AB18" s="833"/>
      <c r="AC18" s="833"/>
      <c r="AD18" s="833"/>
      <c r="AE18" s="833"/>
      <c r="AF18" s="833"/>
      <c r="AG18" s="833"/>
      <c r="AH18" s="833"/>
      <c r="AI18" s="833"/>
      <c r="AJ18" s="833"/>
      <c r="AK18" s="833"/>
      <c r="AL18" s="833"/>
      <c r="AM18" s="836"/>
      <c r="AN18" s="833"/>
      <c r="AO18" s="833"/>
      <c r="AP18" s="833"/>
      <c r="AQ18" s="833"/>
      <c r="AR18" s="833"/>
      <c r="AS18" s="858"/>
      <c r="AT18" s="259"/>
      <c r="AU18" s="259"/>
    </row>
    <row r="19" spans="5:47" ht="19.5" customHeight="1">
      <c r="E19" s="751"/>
      <c r="F19" s="438" t="s">
        <v>238</v>
      </c>
      <c r="G19" s="520">
        <v>80</v>
      </c>
      <c r="H19" s="858"/>
      <c r="I19" s="937"/>
      <c r="J19" s="833"/>
      <c r="K19" s="836"/>
      <c r="L19" s="836"/>
      <c r="M19" s="836"/>
      <c r="N19" s="836"/>
      <c r="O19" s="836"/>
      <c r="P19" s="836"/>
      <c r="Q19" s="932"/>
      <c r="R19" s="836"/>
      <c r="S19" s="836"/>
      <c r="T19" s="836"/>
      <c r="U19" s="836"/>
      <c r="V19" s="836"/>
      <c r="W19" s="836"/>
      <c r="X19" s="836"/>
      <c r="Y19" s="836"/>
      <c r="Z19" s="836"/>
      <c r="AA19" s="833"/>
      <c r="AB19" s="833"/>
      <c r="AC19" s="833"/>
      <c r="AD19" s="833"/>
      <c r="AE19" s="833"/>
      <c r="AF19" s="833"/>
      <c r="AG19" s="833"/>
      <c r="AH19" s="833"/>
      <c r="AI19" s="833"/>
      <c r="AJ19" s="833"/>
      <c r="AK19" s="833"/>
      <c r="AL19" s="833"/>
      <c r="AM19" s="836"/>
      <c r="AN19" s="833"/>
      <c r="AO19" s="833"/>
      <c r="AP19" s="833"/>
      <c r="AQ19" s="833"/>
      <c r="AR19" s="833"/>
      <c r="AS19" s="858"/>
      <c r="AT19" s="259"/>
      <c r="AU19" s="259"/>
    </row>
    <row r="20" spans="5:47" ht="19.5" customHeight="1">
      <c r="E20" s="751"/>
      <c r="F20" s="438" t="s">
        <v>239</v>
      </c>
      <c r="G20" s="439">
        <v>10</v>
      </c>
      <c r="H20" s="858">
        <v>25</v>
      </c>
      <c r="I20" s="847">
        <v>14</v>
      </c>
      <c r="J20" s="835">
        <v>24</v>
      </c>
      <c r="K20" s="862">
        <v>24</v>
      </c>
      <c r="L20" s="862">
        <v>23</v>
      </c>
      <c r="M20" s="862">
        <v>23</v>
      </c>
      <c r="N20" s="862">
        <v>24</v>
      </c>
      <c r="O20" s="862">
        <v>16</v>
      </c>
      <c r="P20" s="862">
        <v>24</v>
      </c>
      <c r="Q20" s="862">
        <v>23</v>
      </c>
      <c r="R20" s="862">
        <v>23</v>
      </c>
      <c r="S20" s="862">
        <v>24</v>
      </c>
      <c r="T20" s="862">
        <v>23</v>
      </c>
      <c r="U20" s="862">
        <v>23</v>
      </c>
      <c r="V20" s="862">
        <v>22</v>
      </c>
      <c r="W20" s="862">
        <v>25</v>
      </c>
      <c r="X20" s="862">
        <v>24</v>
      </c>
      <c r="Y20" s="862">
        <v>25</v>
      </c>
      <c r="Z20" s="862">
        <v>25</v>
      </c>
      <c r="AA20" s="835">
        <v>25</v>
      </c>
      <c r="AB20" s="835">
        <v>24</v>
      </c>
      <c r="AC20" s="835">
        <v>23</v>
      </c>
      <c r="AD20" s="835">
        <v>25</v>
      </c>
      <c r="AE20" s="835">
        <v>23</v>
      </c>
      <c r="AF20" s="835">
        <v>23</v>
      </c>
      <c r="AG20" s="835">
        <v>20</v>
      </c>
      <c r="AH20" s="835">
        <v>25</v>
      </c>
      <c r="AI20" s="835">
        <v>25</v>
      </c>
      <c r="AJ20" s="835">
        <v>21</v>
      </c>
      <c r="AK20" s="835">
        <v>24</v>
      </c>
      <c r="AL20" s="835">
        <v>24</v>
      </c>
      <c r="AM20" s="862">
        <v>24</v>
      </c>
      <c r="AN20" s="835">
        <v>25</v>
      </c>
      <c r="AO20" s="835">
        <v>17</v>
      </c>
      <c r="AP20" s="835">
        <v>25</v>
      </c>
      <c r="AQ20" s="835">
        <v>22</v>
      </c>
      <c r="AR20" s="835">
        <v>22</v>
      </c>
      <c r="AS20" s="858">
        <v>25</v>
      </c>
      <c r="AT20" s="259"/>
      <c r="AU20" s="259"/>
    </row>
    <row r="21" spans="5:47" ht="19.5" customHeight="1">
      <c r="E21" s="751"/>
      <c r="F21" s="438" t="s">
        <v>240</v>
      </c>
      <c r="G21" s="439">
        <v>10</v>
      </c>
      <c r="H21" s="858"/>
      <c r="I21" s="838"/>
      <c r="J21" s="833"/>
      <c r="K21" s="836"/>
      <c r="L21" s="836"/>
      <c r="M21" s="836"/>
      <c r="N21" s="836"/>
      <c r="O21" s="836"/>
      <c r="P21" s="836"/>
      <c r="Q21" s="836"/>
      <c r="R21" s="836"/>
      <c r="S21" s="836"/>
      <c r="T21" s="836"/>
      <c r="U21" s="836"/>
      <c r="V21" s="836"/>
      <c r="W21" s="836"/>
      <c r="X21" s="836"/>
      <c r="Y21" s="836"/>
      <c r="Z21" s="836"/>
      <c r="AA21" s="833"/>
      <c r="AB21" s="833"/>
      <c r="AC21" s="833"/>
      <c r="AD21" s="833"/>
      <c r="AE21" s="833"/>
      <c r="AF21" s="833"/>
      <c r="AG21" s="833"/>
      <c r="AH21" s="833"/>
      <c r="AI21" s="833"/>
      <c r="AJ21" s="833"/>
      <c r="AK21" s="833"/>
      <c r="AL21" s="833"/>
      <c r="AM21" s="836"/>
      <c r="AN21" s="833"/>
      <c r="AO21" s="833"/>
      <c r="AP21" s="833"/>
      <c r="AQ21" s="833"/>
      <c r="AR21" s="833"/>
      <c r="AS21" s="858"/>
      <c r="AT21" s="259"/>
      <c r="AU21" s="259"/>
    </row>
    <row r="22" spans="5:47" ht="19.5" customHeight="1" thickBot="1">
      <c r="E22" s="751"/>
      <c r="F22" s="438" t="s">
        <v>241</v>
      </c>
      <c r="G22" s="569">
        <v>5</v>
      </c>
      <c r="H22" s="859"/>
      <c r="I22" s="850"/>
      <c r="J22" s="834"/>
      <c r="K22" s="837"/>
      <c r="L22" s="837"/>
      <c r="M22" s="837"/>
      <c r="N22" s="837"/>
      <c r="O22" s="837"/>
      <c r="P22" s="837"/>
      <c r="Q22" s="837"/>
      <c r="R22" s="837"/>
      <c r="S22" s="837"/>
      <c r="T22" s="837"/>
      <c r="U22" s="837"/>
      <c r="V22" s="837"/>
      <c r="W22" s="837"/>
      <c r="X22" s="837"/>
      <c r="Y22" s="837"/>
      <c r="Z22" s="837"/>
      <c r="AA22" s="834"/>
      <c r="AB22" s="834"/>
      <c r="AC22" s="834"/>
      <c r="AD22" s="834"/>
      <c r="AE22" s="834"/>
      <c r="AF22" s="834"/>
      <c r="AG22" s="834"/>
      <c r="AH22" s="834"/>
      <c r="AI22" s="834"/>
      <c r="AJ22" s="834"/>
      <c r="AK22" s="834"/>
      <c r="AL22" s="834"/>
      <c r="AM22" s="837"/>
      <c r="AN22" s="834"/>
      <c r="AO22" s="834"/>
      <c r="AP22" s="834"/>
      <c r="AQ22" s="834"/>
      <c r="AR22" s="834"/>
      <c r="AS22" s="859"/>
      <c r="AT22" s="259"/>
      <c r="AU22" s="259"/>
    </row>
    <row r="23" spans="5:47" ht="19.5" customHeight="1" thickBot="1">
      <c r="E23" s="752"/>
      <c r="F23" s="685" t="s">
        <v>211</v>
      </c>
      <c r="G23" s="686"/>
      <c r="H23" s="168">
        <v>12</v>
      </c>
      <c r="I23" s="279">
        <f aca="true" t="shared" si="1" ref="I23:N23">SUM(I17:I22)/10</f>
        <v>8.2</v>
      </c>
      <c r="J23" s="279">
        <f t="shared" si="1"/>
        <v>9.9</v>
      </c>
      <c r="K23" s="279">
        <f t="shared" si="1"/>
        <v>10.2</v>
      </c>
      <c r="L23" s="279">
        <f t="shared" si="1"/>
        <v>9.6</v>
      </c>
      <c r="M23" s="279">
        <f t="shared" si="1"/>
        <v>9.8</v>
      </c>
      <c r="N23" s="279">
        <f t="shared" si="1"/>
        <v>10.4</v>
      </c>
      <c r="O23" s="279">
        <f aca="true" t="shared" si="2" ref="O23:T23">SUM(O17:O22)/10</f>
        <v>9.1</v>
      </c>
      <c r="P23" s="279">
        <f t="shared" si="2"/>
        <v>11.2</v>
      </c>
      <c r="Q23" s="279">
        <f t="shared" si="2"/>
        <v>9.2</v>
      </c>
      <c r="R23" s="279">
        <f t="shared" si="2"/>
        <v>10.6</v>
      </c>
      <c r="S23" s="279">
        <f t="shared" si="2"/>
        <v>10.4</v>
      </c>
      <c r="T23" s="279">
        <f t="shared" si="2"/>
        <v>10.3</v>
      </c>
      <c r="U23" s="279">
        <f aca="true" t="shared" si="3" ref="U23:AR23">SUM(U17:U22)/10</f>
        <v>9.6</v>
      </c>
      <c r="V23" s="279">
        <f t="shared" si="3"/>
        <v>10.6</v>
      </c>
      <c r="W23" s="279">
        <f t="shared" si="3"/>
        <v>10.6</v>
      </c>
      <c r="X23" s="279">
        <f t="shared" si="3"/>
        <v>10.5</v>
      </c>
      <c r="Y23" s="279">
        <f t="shared" si="3"/>
        <v>10.7</v>
      </c>
      <c r="Z23" s="279">
        <f t="shared" si="3"/>
        <v>9.9</v>
      </c>
      <c r="AA23" s="279">
        <f t="shared" si="3"/>
        <v>10.9</v>
      </c>
      <c r="AB23" s="279">
        <f t="shared" si="3"/>
        <v>10.4</v>
      </c>
      <c r="AC23" s="279">
        <f t="shared" si="3"/>
        <v>10.1</v>
      </c>
      <c r="AD23" s="279">
        <f t="shared" si="3"/>
        <v>10.6</v>
      </c>
      <c r="AE23" s="279">
        <f t="shared" si="3"/>
        <v>10.9</v>
      </c>
      <c r="AF23" s="279">
        <f t="shared" si="3"/>
        <v>9.7</v>
      </c>
      <c r="AG23" s="279">
        <f t="shared" si="3"/>
        <v>10.3</v>
      </c>
      <c r="AH23" s="279">
        <f t="shared" si="3"/>
        <v>9.9</v>
      </c>
      <c r="AI23" s="279">
        <f t="shared" si="3"/>
        <v>10.5</v>
      </c>
      <c r="AJ23" s="279">
        <f t="shared" si="3"/>
        <v>9.4</v>
      </c>
      <c r="AK23" s="279">
        <f t="shared" si="3"/>
        <v>10.9</v>
      </c>
      <c r="AL23" s="279">
        <f t="shared" si="3"/>
        <v>10.3</v>
      </c>
      <c r="AM23" s="279">
        <f t="shared" si="3"/>
        <v>10.5</v>
      </c>
      <c r="AN23" s="279">
        <f t="shared" si="3"/>
        <v>10.4</v>
      </c>
      <c r="AO23" s="279">
        <f t="shared" si="3"/>
        <v>9.4</v>
      </c>
      <c r="AP23" s="279">
        <f t="shared" si="3"/>
        <v>10.4</v>
      </c>
      <c r="AQ23" s="279">
        <f t="shared" si="3"/>
        <v>9.7</v>
      </c>
      <c r="AR23" s="279">
        <f t="shared" si="3"/>
        <v>10.1</v>
      </c>
      <c r="AS23" s="168">
        <v>12</v>
      </c>
      <c r="AT23" s="26"/>
      <c r="AU23" s="26"/>
    </row>
    <row r="24" spans="5:47" ht="19.5" customHeight="1" thickBot="1">
      <c r="E24" s="749" t="s">
        <v>307</v>
      </c>
      <c r="F24" s="437" t="s">
        <v>242</v>
      </c>
      <c r="G24" s="435">
        <v>20</v>
      </c>
      <c r="H24" s="436">
        <v>20</v>
      </c>
      <c r="I24" s="629">
        <v>16</v>
      </c>
      <c r="J24" s="629">
        <v>17</v>
      </c>
      <c r="K24" s="639">
        <v>19</v>
      </c>
      <c r="L24" s="639">
        <v>16</v>
      </c>
      <c r="M24" s="639">
        <v>19</v>
      </c>
      <c r="N24" s="639">
        <v>16</v>
      </c>
      <c r="O24" s="639">
        <v>16</v>
      </c>
      <c r="P24" s="639">
        <v>20</v>
      </c>
      <c r="Q24" s="639">
        <v>17</v>
      </c>
      <c r="R24" s="639">
        <v>19</v>
      </c>
      <c r="S24" s="639">
        <v>18</v>
      </c>
      <c r="T24" s="639">
        <v>17</v>
      </c>
      <c r="U24" s="639">
        <v>19</v>
      </c>
      <c r="V24" s="639">
        <v>20</v>
      </c>
      <c r="W24" s="639">
        <v>20</v>
      </c>
      <c r="X24" s="639">
        <v>18</v>
      </c>
      <c r="Y24" s="639">
        <v>19</v>
      </c>
      <c r="Z24" s="639">
        <v>20</v>
      </c>
      <c r="AA24" s="629">
        <v>20</v>
      </c>
      <c r="AB24" s="629">
        <v>19</v>
      </c>
      <c r="AC24" s="629">
        <v>17</v>
      </c>
      <c r="AD24" s="629">
        <v>19</v>
      </c>
      <c r="AE24" s="629">
        <v>18</v>
      </c>
      <c r="AF24" s="629">
        <v>15</v>
      </c>
      <c r="AG24" s="629">
        <v>18</v>
      </c>
      <c r="AH24" s="629">
        <v>19</v>
      </c>
      <c r="AI24" s="629">
        <v>16</v>
      </c>
      <c r="AJ24" s="629">
        <v>17</v>
      </c>
      <c r="AK24" s="629">
        <v>19</v>
      </c>
      <c r="AL24" s="629">
        <v>19</v>
      </c>
      <c r="AM24" s="639">
        <v>19</v>
      </c>
      <c r="AN24" s="629">
        <v>18</v>
      </c>
      <c r="AO24" s="629">
        <v>16</v>
      </c>
      <c r="AP24" s="629">
        <v>17</v>
      </c>
      <c r="AQ24" s="629">
        <v>17</v>
      </c>
      <c r="AR24" s="629">
        <v>19</v>
      </c>
      <c r="AS24" s="444">
        <v>20</v>
      </c>
      <c r="AT24" s="259"/>
      <c r="AU24" s="259"/>
    </row>
    <row r="25" spans="5:47" ht="19.5" customHeight="1" thickBot="1">
      <c r="E25" s="749"/>
      <c r="F25" s="277" t="s">
        <v>243</v>
      </c>
      <c r="G25" s="280">
        <v>10</v>
      </c>
      <c r="H25" s="22">
        <v>10</v>
      </c>
      <c r="I25" s="377">
        <v>10</v>
      </c>
      <c r="J25" s="377">
        <v>8</v>
      </c>
      <c r="K25" s="360">
        <v>10</v>
      </c>
      <c r="L25" s="360">
        <v>7</v>
      </c>
      <c r="M25" s="360">
        <v>10</v>
      </c>
      <c r="N25" s="360">
        <v>6</v>
      </c>
      <c r="O25" s="360">
        <v>10</v>
      </c>
      <c r="P25" s="360">
        <v>10</v>
      </c>
      <c r="Q25" s="360">
        <v>9</v>
      </c>
      <c r="R25" s="360">
        <v>10</v>
      </c>
      <c r="S25" s="360">
        <v>10</v>
      </c>
      <c r="T25" s="360">
        <v>9</v>
      </c>
      <c r="U25" s="360">
        <v>10</v>
      </c>
      <c r="V25" s="360">
        <v>10</v>
      </c>
      <c r="W25" s="360">
        <v>10</v>
      </c>
      <c r="X25" s="360">
        <v>9</v>
      </c>
      <c r="Y25" s="360">
        <v>10</v>
      </c>
      <c r="Z25" s="360">
        <v>10</v>
      </c>
      <c r="AA25" s="377">
        <v>10</v>
      </c>
      <c r="AB25" s="377">
        <v>10</v>
      </c>
      <c r="AC25" s="377">
        <v>10</v>
      </c>
      <c r="AD25" s="377">
        <v>8</v>
      </c>
      <c r="AE25" s="377">
        <v>8</v>
      </c>
      <c r="AF25" s="377">
        <v>8</v>
      </c>
      <c r="AG25" s="377">
        <v>10</v>
      </c>
      <c r="AH25" s="377">
        <v>10</v>
      </c>
      <c r="AI25" s="377">
        <v>8</v>
      </c>
      <c r="AJ25" s="377">
        <v>6</v>
      </c>
      <c r="AK25" s="377">
        <v>9</v>
      </c>
      <c r="AL25" s="377">
        <v>10</v>
      </c>
      <c r="AM25" s="360">
        <v>9</v>
      </c>
      <c r="AN25" s="377">
        <v>10</v>
      </c>
      <c r="AO25" s="377">
        <v>10</v>
      </c>
      <c r="AP25" s="377">
        <v>9</v>
      </c>
      <c r="AQ25" s="377">
        <v>8</v>
      </c>
      <c r="AR25" s="377">
        <v>10</v>
      </c>
      <c r="AS25" s="29">
        <v>10</v>
      </c>
      <c r="AT25" s="259"/>
      <c r="AU25" s="259"/>
    </row>
    <row r="26" spans="5:47" ht="19.5" customHeight="1" thickBot="1">
      <c r="E26" s="749"/>
      <c r="F26" s="167" t="s">
        <v>244</v>
      </c>
      <c r="G26" s="20">
        <v>10</v>
      </c>
      <c r="H26" s="748">
        <v>50</v>
      </c>
      <c r="I26" s="833">
        <v>46</v>
      </c>
      <c r="J26" s="833">
        <v>38</v>
      </c>
      <c r="K26" s="836">
        <v>36</v>
      </c>
      <c r="L26" s="836">
        <v>38</v>
      </c>
      <c r="M26" s="836">
        <v>36</v>
      </c>
      <c r="N26" s="836">
        <v>45</v>
      </c>
      <c r="O26" s="836">
        <v>42</v>
      </c>
      <c r="P26" s="836">
        <v>50</v>
      </c>
      <c r="Q26" s="836">
        <v>50</v>
      </c>
      <c r="R26" s="836">
        <v>46</v>
      </c>
      <c r="S26" s="836">
        <v>40</v>
      </c>
      <c r="T26" s="836">
        <v>36</v>
      </c>
      <c r="U26" s="836">
        <v>46</v>
      </c>
      <c r="V26" s="836">
        <v>50</v>
      </c>
      <c r="W26" s="836">
        <v>50</v>
      </c>
      <c r="X26" s="836">
        <v>43</v>
      </c>
      <c r="Y26" s="836">
        <v>44</v>
      </c>
      <c r="Z26" s="836">
        <v>45</v>
      </c>
      <c r="AA26" s="833">
        <v>46</v>
      </c>
      <c r="AB26" s="833">
        <v>38</v>
      </c>
      <c r="AC26" s="833">
        <v>46</v>
      </c>
      <c r="AD26" s="833">
        <v>41</v>
      </c>
      <c r="AE26" s="833">
        <v>43</v>
      </c>
      <c r="AF26" s="833">
        <v>40</v>
      </c>
      <c r="AG26" s="833">
        <v>46</v>
      </c>
      <c r="AH26" s="833">
        <v>41</v>
      </c>
      <c r="AI26" s="833">
        <v>42</v>
      </c>
      <c r="AJ26" s="833">
        <v>38</v>
      </c>
      <c r="AK26" s="833">
        <v>44</v>
      </c>
      <c r="AL26" s="833">
        <v>50</v>
      </c>
      <c r="AM26" s="836">
        <v>48</v>
      </c>
      <c r="AN26" s="833">
        <v>44</v>
      </c>
      <c r="AO26" s="833">
        <v>34</v>
      </c>
      <c r="AP26" s="833">
        <v>46</v>
      </c>
      <c r="AQ26" s="833">
        <v>34</v>
      </c>
      <c r="AR26" s="833">
        <v>46</v>
      </c>
      <c r="AS26" s="748">
        <v>50</v>
      </c>
      <c r="AT26" s="259"/>
      <c r="AU26" s="259"/>
    </row>
    <row r="27" spans="5:47" ht="19.5" customHeight="1" thickBot="1">
      <c r="E27" s="749"/>
      <c r="F27" s="174" t="s">
        <v>245</v>
      </c>
      <c r="G27" s="20">
        <v>10</v>
      </c>
      <c r="H27" s="748"/>
      <c r="I27" s="833"/>
      <c r="J27" s="833"/>
      <c r="K27" s="836"/>
      <c r="L27" s="836"/>
      <c r="M27" s="836"/>
      <c r="N27" s="836"/>
      <c r="O27" s="836"/>
      <c r="P27" s="836"/>
      <c r="Q27" s="836"/>
      <c r="R27" s="836"/>
      <c r="S27" s="836"/>
      <c r="T27" s="836"/>
      <c r="U27" s="836"/>
      <c r="V27" s="836"/>
      <c r="W27" s="836"/>
      <c r="X27" s="836"/>
      <c r="Y27" s="836"/>
      <c r="Z27" s="836"/>
      <c r="AA27" s="833"/>
      <c r="AB27" s="833"/>
      <c r="AC27" s="833"/>
      <c r="AD27" s="833"/>
      <c r="AE27" s="833"/>
      <c r="AF27" s="833"/>
      <c r="AG27" s="833"/>
      <c r="AH27" s="833"/>
      <c r="AI27" s="833"/>
      <c r="AJ27" s="833"/>
      <c r="AK27" s="833"/>
      <c r="AL27" s="833"/>
      <c r="AM27" s="836"/>
      <c r="AN27" s="833"/>
      <c r="AO27" s="833"/>
      <c r="AP27" s="833"/>
      <c r="AQ27" s="833"/>
      <c r="AR27" s="833"/>
      <c r="AS27" s="748"/>
      <c r="AT27" s="259"/>
      <c r="AU27" s="259"/>
    </row>
    <row r="28" spans="5:47" ht="19.5" customHeight="1" thickBot="1">
      <c r="E28" s="749"/>
      <c r="F28" s="174" t="s">
        <v>246</v>
      </c>
      <c r="G28" s="673">
        <v>20</v>
      </c>
      <c r="H28" s="748"/>
      <c r="I28" s="833"/>
      <c r="J28" s="833"/>
      <c r="K28" s="836"/>
      <c r="L28" s="836"/>
      <c r="M28" s="836"/>
      <c r="N28" s="836"/>
      <c r="O28" s="836"/>
      <c r="P28" s="836"/>
      <c r="Q28" s="836"/>
      <c r="R28" s="836"/>
      <c r="S28" s="836"/>
      <c r="T28" s="836"/>
      <c r="U28" s="836"/>
      <c r="V28" s="836"/>
      <c r="W28" s="836"/>
      <c r="X28" s="836"/>
      <c r="Y28" s="836"/>
      <c r="Z28" s="836"/>
      <c r="AA28" s="833"/>
      <c r="AB28" s="833"/>
      <c r="AC28" s="833"/>
      <c r="AD28" s="833"/>
      <c r="AE28" s="833"/>
      <c r="AF28" s="833"/>
      <c r="AG28" s="833"/>
      <c r="AH28" s="833"/>
      <c r="AI28" s="833"/>
      <c r="AJ28" s="833"/>
      <c r="AK28" s="833"/>
      <c r="AL28" s="833"/>
      <c r="AM28" s="836"/>
      <c r="AN28" s="833"/>
      <c r="AO28" s="833"/>
      <c r="AP28" s="833"/>
      <c r="AQ28" s="833"/>
      <c r="AR28" s="833"/>
      <c r="AS28" s="748"/>
      <c r="AT28" s="259"/>
      <c r="AU28" s="259"/>
    </row>
    <row r="29" spans="5:47" ht="19.5" customHeight="1" thickBot="1">
      <c r="E29" s="749"/>
      <c r="F29" s="174" t="s">
        <v>247</v>
      </c>
      <c r="G29" s="9">
        <v>10</v>
      </c>
      <c r="H29" s="748"/>
      <c r="I29" s="833"/>
      <c r="J29" s="833"/>
      <c r="K29" s="836"/>
      <c r="L29" s="836"/>
      <c r="M29" s="836"/>
      <c r="N29" s="836"/>
      <c r="O29" s="836"/>
      <c r="P29" s="836"/>
      <c r="Q29" s="836"/>
      <c r="R29" s="836"/>
      <c r="S29" s="836"/>
      <c r="T29" s="836"/>
      <c r="U29" s="836"/>
      <c r="V29" s="836"/>
      <c r="W29" s="836"/>
      <c r="X29" s="836"/>
      <c r="Y29" s="836"/>
      <c r="Z29" s="836"/>
      <c r="AA29" s="833"/>
      <c r="AB29" s="833"/>
      <c r="AC29" s="833"/>
      <c r="AD29" s="833"/>
      <c r="AE29" s="833"/>
      <c r="AF29" s="833"/>
      <c r="AG29" s="833"/>
      <c r="AH29" s="833"/>
      <c r="AI29" s="833"/>
      <c r="AJ29" s="833"/>
      <c r="AK29" s="833"/>
      <c r="AL29" s="833"/>
      <c r="AM29" s="836"/>
      <c r="AN29" s="833"/>
      <c r="AO29" s="833"/>
      <c r="AP29" s="833"/>
      <c r="AQ29" s="833"/>
      <c r="AR29" s="833"/>
      <c r="AS29" s="748"/>
      <c r="AT29" s="259"/>
      <c r="AU29" s="259"/>
    </row>
    <row r="30" spans="5:47" ht="19.5" customHeight="1" thickBot="1">
      <c r="E30" s="749"/>
      <c r="F30" s="431" t="s">
        <v>248</v>
      </c>
      <c r="G30" s="432">
        <v>30</v>
      </c>
      <c r="H30" s="433">
        <v>30</v>
      </c>
      <c r="I30" s="628">
        <v>24</v>
      </c>
      <c r="J30" s="628">
        <v>25</v>
      </c>
      <c r="K30" s="621">
        <v>28</v>
      </c>
      <c r="L30" s="621">
        <v>24</v>
      </c>
      <c r="M30" s="621">
        <v>28</v>
      </c>
      <c r="N30" s="621">
        <v>24</v>
      </c>
      <c r="O30" s="621">
        <v>24</v>
      </c>
      <c r="P30" s="621">
        <v>30</v>
      </c>
      <c r="Q30" s="621">
        <v>27</v>
      </c>
      <c r="R30" s="621">
        <v>29</v>
      </c>
      <c r="S30" s="621">
        <v>28</v>
      </c>
      <c r="T30" s="621">
        <v>28</v>
      </c>
      <c r="U30" s="621">
        <v>28</v>
      </c>
      <c r="V30" s="621">
        <v>29</v>
      </c>
      <c r="W30" s="621">
        <v>30</v>
      </c>
      <c r="X30" s="621">
        <v>28</v>
      </c>
      <c r="Y30" s="621">
        <v>28</v>
      </c>
      <c r="Z30" s="621">
        <v>30</v>
      </c>
      <c r="AA30" s="628">
        <v>30</v>
      </c>
      <c r="AB30" s="628">
        <v>28</v>
      </c>
      <c r="AC30" s="628">
        <v>26</v>
      </c>
      <c r="AD30" s="628">
        <v>30</v>
      </c>
      <c r="AE30" s="628">
        <v>28</v>
      </c>
      <c r="AF30" s="628">
        <v>23</v>
      </c>
      <c r="AG30" s="628">
        <v>28</v>
      </c>
      <c r="AH30" s="628">
        <v>28</v>
      </c>
      <c r="AI30" s="628">
        <v>26</v>
      </c>
      <c r="AJ30" s="628">
        <v>27</v>
      </c>
      <c r="AK30" s="628">
        <v>29</v>
      </c>
      <c r="AL30" s="628">
        <v>28</v>
      </c>
      <c r="AM30" s="621">
        <v>28</v>
      </c>
      <c r="AN30" s="628">
        <v>25</v>
      </c>
      <c r="AO30" s="628">
        <v>23</v>
      </c>
      <c r="AP30" s="628">
        <v>27</v>
      </c>
      <c r="AQ30" s="628">
        <v>24</v>
      </c>
      <c r="AR30" s="628">
        <v>30</v>
      </c>
      <c r="AS30" s="445">
        <v>30</v>
      </c>
      <c r="AT30" s="259"/>
      <c r="AU30" s="259"/>
    </row>
    <row r="31" spans="5:47" ht="19.5" customHeight="1" thickBot="1">
      <c r="E31" s="749"/>
      <c r="F31" s="178" t="s">
        <v>249</v>
      </c>
      <c r="G31" s="17">
        <v>20</v>
      </c>
      <c r="H31" s="18">
        <v>20</v>
      </c>
      <c r="I31" s="642">
        <v>10</v>
      </c>
      <c r="J31" s="625">
        <v>20</v>
      </c>
      <c r="K31" s="637">
        <v>20</v>
      </c>
      <c r="L31" s="637">
        <v>20</v>
      </c>
      <c r="M31" s="637">
        <v>20</v>
      </c>
      <c r="N31" s="637">
        <v>20</v>
      </c>
      <c r="O31" s="637">
        <v>16</v>
      </c>
      <c r="P31" s="637">
        <v>20</v>
      </c>
      <c r="Q31" s="637">
        <v>12</v>
      </c>
      <c r="R31" s="637">
        <v>15</v>
      </c>
      <c r="S31" s="637">
        <v>20</v>
      </c>
      <c r="T31" s="637">
        <v>20</v>
      </c>
      <c r="U31" s="637">
        <v>20</v>
      </c>
      <c r="V31" s="637">
        <v>20</v>
      </c>
      <c r="W31" s="637">
        <v>20</v>
      </c>
      <c r="X31" s="637">
        <v>20</v>
      </c>
      <c r="Y31" s="637">
        <v>20</v>
      </c>
      <c r="Z31" s="637">
        <v>20</v>
      </c>
      <c r="AA31" s="625">
        <v>20</v>
      </c>
      <c r="AB31" s="625">
        <v>20</v>
      </c>
      <c r="AC31" s="642">
        <v>10</v>
      </c>
      <c r="AD31" s="625">
        <v>20</v>
      </c>
      <c r="AE31" s="625">
        <v>20</v>
      </c>
      <c r="AF31" s="625">
        <v>20</v>
      </c>
      <c r="AG31" s="625">
        <v>20</v>
      </c>
      <c r="AH31" s="625">
        <v>20</v>
      </c>
      <c r="AI31" s="625">
        <v>20</v>
      </c>
      <c r="AJ31" s="625">
        <v>20</v>
      </c>
      <c r="AK31" s="625">
        <v>20</v>
      </c>
      <c r="AL31" s="625">
        <v>20</v>
      </c>
      <c r="AM31" s="637">
        <v>20</v>
      </c>
      <c r="AN31" s="625">
        <v>20</v>
      </c>
      <c r="AO31" s="625">
        <v>20</v>
      </c>
      <c r="AP31" s="625">
        <v>20</v>
      </c>
      <c r="AQ31" s="625">
        <v>20</v>
      </c>
      <c r="AR31" s="625">
        <v>20</v>
      </c>
      <c r="AS31" s="18">
        <v>20</v>
      </c>
      <c r="AT31" s="26"/>
      <c r="AU31" s="26"/>
    </row>
    <row r="32" spans="5:47" ht="19.5" customHeight="1" thickBot="1">
      <c r="E32" s="749"/>
      <c r="F32" s="685" t="s">
        <v>211</v>
      </c>
      <c r="G32" s="686"/>
      <c r="H32" s="88">
        <v>13</v>
      </c>
      <c r="I32" s="279">
        <f aca="true" t="shared" si="4" ref="I32:AR32">SUM(I24:I31)/10</f>
        <v>10.6</v>
      </c>
      <c r="J32" s="279">
        <f t="shared" si="4"/>
        <v>10.8</v>
      </c>
      <c r="K32" s="279">
        <f t="shared" si="4"/>
        <v>11.3</v>
      </c>
      <c r="L32" s="279">
        <f t="shared" si="4"/>
        <v>10.5</v>
      </c>
      <c r="M32" s="279">
        <f t="shared" si="4"/>
        <v>11.3</v>
      </c>
      <c r="N32" s="279">
        <f t="shared" si="4"/>
        <v>11.1</v>
      </c>
      <c r="O32" s="279">
        <f t="shared" si="4"/>
        <v>10.8</v>
      </c>
      <c r="P32" s="279">
        <f t="shared" si="4"/>
        <v>13</v>
      </c>
      <c r="Q32" s="279">
        <f t="shared" si="4"/>
        <v>11.5</v>
      </c>
      <c r="R32" s="279">
        <f t="shared" si="4"/>
        <v>11.9</v>
      </c>
      <c r="S32" s="279">
        <f t="shared" si="4"/>
        <v>11.6</v>
      </c>
      <c r="T32" s="279">
        <f t="shared" si="4"/>
        <v>11</v>
      </c>
      <c r="U32" s="279">
        <f t="shared" si="4"/>
        <v>12.3</v>
      </c>
      <c r="V32" s="279">
        <f t="shared" si="4"/>
        <v>12.9</v>
      </c>
      <c r="W32" s="279">
        <f t="shared" si="4"/>
        <v>13</v>
      </c>
      <c r="X32" s="279">
        <f t="shared" si="4"/>
        <v>11.8</v>
      </c>
      <c r="Y32" s="279">
        <f t="shared" si="4"/>
        <v>12.1</v>
      </c>
      <c r="Z32" s="279">
        <f t="shared" si="4"/>
        <v>12.5</v>
      </c>
      <c r="AA32" s="279">
        <f t="shared" si="4"/>
        <v>12.6</v>
      </c>
      <c r="AB32" s="279">
        <f t="shared" si="4"/>
        <v>11.5</v>
      </c>
      <c r="AC32" s="279">
        <f t="shared" si="4"/>
        <v>10.9</v>
      </c>
      <c r="AD32" s="279">
        <f t="shared" si="4"/>
        <v>11.8</v>
      </c>
      <c r="AE32" s="279">
        <f t="shared" si="4"/>
        <v>11.7</v>
      </c>
      <c r="AF32" s="279">
        <f t="shared" si="4"/>
        <v>10.6</v>
      </c>
      <c r="AG32" s="279">
        <f t="shared" si="4"/>
        <v>12.2</v>
      </c>
      <c r="AH32" s="279">
        <f t="shared" si="4"/>
        <v>11.8</v>
      </c>
      <c r="AI32" s="279">
        <f t="shared" si="4"/>
        <v>11.2</v>
      </c>
      <c r="AJ32" s="279">
        <f t="shared" si="4"/>
        <v>10.8</v>
      </c>
      <c r="AK32" s="279">
        <f t="shared" si="4"/>
        <v>12.1</v>
      </c>
      <c r="AL32" s="279">
        <f t="shared" si="4"/>
        <v>12.7</v>
      </c>
      <c r="AM32" s="279">
        <f t="shared" si="4"/>
        <v>12.4</v>
      </c>
      <c r="AN32" s="279">
        <f t="shared" si="4"/>
        <v>11.7</v>
      </c>
      <c r="AO32" s="279">
        <f t="shared" si="4"/>
        <v>10.3</v>
      </c>
      <c r="AP32" s="279">
        <f t="shared" si="4"/>
        <v>11.9</v>
      </c>
      <c r="AQ32" s="279">
        <f t="shared" si="4"/>
        <v>10.3</v>
      </c>
      <c r="AR32" s="279">
        <f t="shared" si="4"/>
        <v>12.5</v>
      </c>
      <c r="AS32" s="446">
        <v>13</v>
      </c>
      <c r="AT32" s="26"/>
      <c r="AU32" s="26"/>
    </row>
    <row r="33" spans="5:47" ht="19.5" customHeight="1">
      <c r="E33" s="750" t="s">
        <v>306</v>
      </c>
      <c r="F33" s="442" t="s">
        <v>250</v>
      </c>
      <c r="G33" s="443">
        <v>10</v>
      </c>
      <c r="H33" s="436">
        <v>10</v>
      </c>
      <c r="I33" s="629">
        <v>8</v>
      </c>
      <c r="J33" s="629">
        <v>7</v>
      </c>
      <c r="K33" s="639">
        <v>8</v>
      </c>
      <c r="L33" s="639">
        <v>8</v>
      </c>
      <c r="M33" s="639">
        <v>10</v>
      </c>
      <c r="N33" s="639">
        <v>9</v>
      </c>
      <c r="O33" s="639">
        <v>8</v>
      </c>
      <c r="P33" s="639">
        <v>10</v>
      </c>
      <c r="Q33" s="639">
        <v>8</v>
      </c>
      <c r="R33" s="639">
        <v>9</v>
      </c>
      <c r="S33" s="639">
        <v>9</v>
      </c>
      <c r="T33" s="639">
        <v>9</v>
      </c>
      <c r="U33" s="639">
        <v>9</v>
      </c>
      <c r="V33" s="639">
        <v>10</v>
      </c>
      <c r="W33" s="639">
        <v>9</v>
      </c>
      <c r="X33" s="639">
        <v>8</v>
      </c>
      <c r="Y33" s="639">
        <v>10</v>
      </c>
      <c r="Z33" s="639">
        <v>10</v>
      </c>
      <c r="AA33" s="629">
        <v>9</v>
      </c>
      <c r="AB33" s="629">
        <v>9</v>
      </c>
      <c r="AC33" s="629">
        <v>9</v>
      </c>
      <c r="AD33" s="629">
        <v>10</v>
      </c>
      <c r="AE33" s="629">
        <v>8</v>
      </c>
      <c r="AF33" s="629">
        <v>8</v>
      </c>
      <c r="AG33" s="629">
        <v>8</v>
      </c>
      <c r="AH33" s="629">
        <v>9</v>
      </c>
      <c r="AI33" s="629">
        <v>10</v>
      </c>
      <c r="AJ33" s="629">
        <v>10</v>
      </c>
      <c r="AK33" s="629">
        <v>9</v>
      </c>
      <c r="AL33" s="629">
        <v>10</v>
      </c>
      <c r="AM33" s="639">
        <v>9</v>
      </c>
      <c r="AN33" s="629">
        <v>8</v>
      </c>
      <c r="AO33" s="629">
        <v>7</v>
      </c>
      <c r="AP33" s="629">
        <v>8</v>
      </c>
      <c r="AQ33" s="629">
        <v>8</v>
      </c>
      <c r="AR33" s="629">
        <v>8</v>
      </c>
      <c r="AS33" s="436">
        <v>10</v>
      </c>
      <c r="AT33" s="26"/>
      <c r="AU33" s="26"/>
    </row>
    <row r="34" spans="5:47" ht="19.5" customHeight="1">
      <c r="E34" s="751"/>
      <c r="F34" s="176" t="s">
        <v>251</v>
      </c>
      <c r="G34" s="9">
        <v>10</v>
      </c>
      <c r="H34" s="88">
        <v>10</v>
      </c>
      <c r="I34" s="377">
        <v>5</v>
      </c>
      <c r="J34" s="377">
        <v>5</v>
      </c>
      <c r="K34" s="360">
        <v>5</v>
      </c>
      <c r="L34" s="658">
        <v>0</v>
      </c>
      <c r="M34" s="658">
        <v>0</v>
      </c>
      <c r="N34" s="360">
        <v>10</v>
      </c>
      <c r="O34" s="360">
        <v>10</v>
      </c>
      <c r="P34" s="360">
        <v>10</v>
      </c>
      <c r="Q34" s="360">
        <v>8</v>
      </c>
      <c r="R34" s="658">
        <v>0</v>
      </c>
      <c r="S34" s="360">
        <v>10</v>
      </c>
      <c r="T34" s="360">
        <v>10</v>
      </c>
      <c r="U34" s="658">
        <v>0</v>
      </c>
      <c r="V34" s="360">
        <v>8</v>
      </c>
      <c r="W34" s="360">
        <v>10</v>
      </c>
      <c r="X34" s="658">
        <v>0</v>
      </c>
      <c r="Y34" s="360">
        <v>10</v>
      </c>
      <c r="Z34" s="360">
        <v>10</v>
      </c>
      <c r="AA34" s="655">
        <v>0</v>
      </c>
      <c r="AB34" s="377">
        <v>10</v>
      </c>
      <c r="AC34" s="377">
        <v>10</v>
      </c>
      <c r="AD34" s="377">
        <v>10</v>
      </c>
      <c r="AE34" s="655">
        <v>0</v>
      </c>
      <c r="AF34" s="655">
        <v>0</v>
      </c>
      <c r="AG34" s="655">
        <v>0</v>
      </c>
      <c r="AH34" s="655">
        <v>0</v>
      </c>
      <c r="AI34" s="377">
        <v>10</v>
      </c>
      <c r="AJ34" s="377">
        <v>10</v>
      </c>
      <c r="AK34" s="655">
        <v>0</v>
      </c>
      <c r="AL34" s="377">
        <v>10</v>
      </c>
      <c r="AM34" s="360">
        <v>10</v>
      </c>
      <c r="AN34" s="655">
        <v>0</v>
      </c>
      <c r="AO34" s="377">
        <v>10</v>
      </c>
      <c r="AP34" s="377">
        <v>10</v>
      </c>
      <c r="AQ34" s="377">
        <v>10</v>
      </c>
      <c r="AR34" s="655">
        <v>0</v>
      </c>
      <c r="AS34" s="88">
        <v>10</v>
      </c>
      <c r="AT34" s="26"/>
      <c r="AU34" s="26"/>
    </row>
    <row r="35" spans="5:47" ht="19.5" customHeight="1">
      <c r="E35" s="751"/>
      <c r="F35" s="167" t="s">
        <v>252</v>
      </c>
      <c r="G35" s="20">
        <v>10</v>
      </c>
      <c r="H35" s="711">
        <v>20</v>
      </c>
      <c r="I35" s="833">
        <v>20</v>
      </c>
      <c r="J35" s="833">
        <v>20</v>
      </c>
      <c r="K35" s="836">
        <v>20</v>
      </c>
      <c r="L35" s="915">
        <v>8</v>
      </c>
      <c r="M35" s="836">
        <v>20</v>
      </c>
      <c r="N35" s="836">
        <v>20</v>
      </c>
      <c r="O35" s="836">
        <v>16</v>
      </c>
      <c r="P35" s="836">
        <v>20</v>
      </c>
      <c r="Q35" s="836">
        <v>20</v>
      </c>
      <c r="R35" s="836">
        <v>20</v>
      </c>
      <c r="S35" s="836">
        <v>20</v>
      </c>
      <c r="T35" s="836">
        <v>18</v>
      </c>
      <c r="U35" s="836">
        <v>20</v>
      </c>
      <c r="V35" s="836">
        <v>20</v>
      </c>
      <c r="W35" s="836">
        <v>20</v>
      </c>
      <c r="X35" s="836">
        <v>20</v>
      </c>
      <c r="Y35" s="836">
        <v>14</v>
      </c>
      <c r="Z35" s="836">
        <v>20</v>
      </c>
      <c r="AA35" s="833">
        <v>13</v>
      </c>
      <c r="AB35" s="833">
        <v>20</v>
      </c>
      <c r="AC35" s="833">
        <v>18</v>
      </c>
      <c r="AD35" s="833">
        <v>20</v>
      </c>
      <c r="AE35" s="833">
        <v>20</v>
      </c>
      <c r="AF35" s="833">
        <v>14</v>
      </c>
      <c r="AG35" s="833">
        <v>20</v>
      </c>
      <c r="AH35" s="833">
        <v>20</v>
      </c>
      <c r="AI35" s="833">
        <v>20</v>
      </c>
      <c r="AJ35" s="833">
        <v>20</v>
      </c>
      <c r="AK35" s="833">
        <v>20</v>
      </c>
      <c r="AL35" s="833">
        <v>20</v>
      </c>
      <c r="AM35" s="836">
        <v>20</v>
      </c>
      <c r="AN35" s="833">
        <v>20</v>
      </c>
      <c r="AO35" s="833">
        <v>20</v>
      </c>
      <c r="AP35" s="833">
        <v>20</v>
      </c>
      <c r="AQ35" s="833">
        <v>20</v>
      </c>
      <c r="AR35" s="833">
        <v>20</v>
      </c>
      <c r="AS35" s="711">
        <v>20</v>
      </c>
      <c r="AT35" s="259"/>
      <c r="AU35" s="259"/>
    </row>
    <row r="36" spans="5:47" ht="19.5" customHeight="1">
      <c r="E36" s="751"/>
      <c r="F36" s="167" t="s">
        <v>253</v>
      </c>
      <c r="G36" s="20">
        <v>10</v>
      </c>
      <c r="H36" s="724"/>
      <c r="I36" s="833"/>
      <c r="J36" s="833"/>
      <c r="K36" s="836"/>
      <c r="L36" s="915"/>
      <c r="M36" s="836"/>
      <c r="N36" s="836"/>
      <c r="O36" s="836"/>
      <c r="P36" s="836"/>
      <c r="Q36" s="836"/>
      <c r="R36" s="836"/>
      <c r="S36" s="836"/>
      <c r="T36" s="836"/>
      <c r="U36" s="836"/>
      <c r="V36" s="836"/>
      <c r="W36" s="836"/>
      <c r="X36" s="836"/>
      <c r="Y36" s="836"/>
      <c r="Z36" s="836"/>
      <c r="AA36" s="833"/>
      <c r="AB36" s="833"/>
      <c r="AC36" s="833"/>
      <c r="AD36" s="833"/>
      <c r="AE36" s="833"/>
      <c r="AF36" s="833"/>
      <c r="AG36" s="833"/>
      <c r="AH36" s="833"/>
      <c r="AI36" s="833"/>
      <c r="AJ36" s="833"/>
      <c r="AK36" s="833"/>
      <c r="AL36" s="833"/>
      <c r="AM36" s="836"/>
      <c r="AN36" s="833"/>
      <c r="AO36" s="833"/>
      <c r="AP36" s="833"/>
      <c r="AQ36" s="833"/>
      <c r="AR36" s="833"/>
      <c r="AS36" s="724"/>
      <c r="AT36" s="259"/>
      <c r="AU36" s="259"/>
    </row>
    <row r="37" spans="5:47" ht="19.5" customHeight="1">
      <c r="E37" s="751"/>
      <c r="F37" s="167" t="s">
        <v>254</v>
      </c>
      <c r="G37" s="20"/>
      <c r="H37" s="712"/>
      <c r="I37" s="833"/>
      <c r="J37" s="833"/>
      <c r="K37" s="836"/>
      <c r="L37" s="915"/>
      <c r="M37" s="836"/>
      <c r="N37" s="836"/>
      <c r="O37" s="836"/>
      <c r="P37" s="836"/>
      <c r="Q37" s="836"/>
      <c r="R37" s="836"/>
      <c r="S37" s="836"/>
      <c r="T37" s="836"/>
      <c r="U37" s="836"/>
      <c r="V37" s="836"/>
      <c r="W37" s="836"/>
      <c r="X37" s="836"/>
      <c r="Y37" s="836"/>
      <c r="Z37" s="836"/>
      <c r="AA37" s="833"/>
      <c r="AB37" s="833"/>
      <c r="AC37" s="833"/>
      <c r="AD37" s="833"/>
      <c r="AE37" s="833"/>
      <c r="AF37" s="833"/>
      <c r="AG37" s="833"/>
      <c r="AH37" s="833"/>
      <c r="AI37" s="833"/>
      <c r="AJ37" s="833"/>
      <c r="AK37" s="833"/>
      <c r="AL37" s="833"/>
      <c r="AM37" s="836"/>
      <c r="AN37" s="833"/>
      <c r="AO37" s="833"/>
      <c r="AP37" s="833"/>
      <c r="AQ37" s="833"/>
      <c r="AR37" s="833"/>
      <c r="AS37" s="712"/>
      <c r="AT37" s="259"/>
      <c r="AU37" s="259"/>
    </row>
    <row r="38" spans="5:47" ht="19.5" customHeight="1">
      <c r="E38" s="751"/>
      <c r="F38" s="167" t="s">
        <v>255</v>
      </c>
      <c r="G38" s="20">
        <v>20</v>
      </c>
      <c r="H38" s="11">
        <v>20</v>
      </c>
      <c r="I38" s="628">
        <v>20</v>
      </c>
      <c r="J38" s="628">
        <v>20</v>
      </c>
      <c r="K38" s="621">
        <v>17</v>
      </c>
      <c r="L38" s="660">
        <v>8</v>
      </c>
      <c r="M38" s="621">
        <v>12</v>
      </c>
      <c r="N38" s="621">
        <v>20</v>
      </c>
      <c r="O38" s="621">
        <v>12</v>
      </c>
      <c r="P38" s="621">
        <v>12</v>
      </c>
      <c r="Q38" s="621">
        <v>20</v>
      </c>
      <c r="R38" s="621">
        <v>16</v>
      </c>
      <c r="S38" s="621">
        <v>20</v>
      </c>
      <c r="T38" s="621">
        <v>20</v>
      </c>
      <c r="U38" s="621">
        <v>20</v>
      </c>
      <c r="V38" s="621">
        <v>20</v>
      </c>
      <c r="W38" s="621">
        <v>16</v>
      </c>
      <c r="X38" s="621">
        <v>20</v>
      </c>
      <c r="Y38" s="621">
        <v>12</v>
      </c>
      <c r="Z38" s="621">
        <v>20</v>
      </c>
      <c r="AA38" s="628">
        <v>20</v>
      </c>
      <c r="AB38" s="628">
        <v>20</v>
      </c>
      <c r="AC38" s="628">
        <v>20</v>
      </c>
      <c r="AD38" s="628">
        <v>12</v>
      </c>
      <c r="AE38" s="628">
        <v>12</v>
      </c>
      <c r="AF38" s="628">
        <v>15</v>
      </c>
      <c r="AG38" s="628">
        <v>20</v>
      </c>
      <c r="AH38" s="628">
        <v>12</v>
      </c>
      <c r="AI38" s="628">
        <v>12</v>
      </c>
      <c r="AJ38" s="628">
        <v>20</v>
      </c>
      <c r="AK38" s="649">
        <v>4</v>
      </c>
      <c r="AL38" s="628">
        <v>20</v>
      </c>
      <c r="AM38" s="621">
        <v>12</v>
      </c>
      <c r="AN38" s="628">
        <v>15</v>
      </c>
      <c r="AO38" s="628">
        <v>18</v>
      </c>
      <c r="AP38" s="628">
        <v>20</v>
      </c>
      <c r="AQ38" s="628">
        <v>16</v>
      </c>
      <c r="AR38" s="628">
        <v>20</v>
      </c>
      <c r="AS38" s="11">
        <v>20</v>
      </c>
      <c r="AT38" s="26"/>
      <c r="AU38" s="26"/>
    </row>
    <row r="39" spans="5:47" ht="19.5" customHeight="1" thickBot="1">
      <c r="E39" s="751"/>
      <c r="F39" s="143" t="s">
        <v>256</v>
      </c>
      <c r="G39" s="14">
        <v>20</v>
      </c>
      <c r="H39" s="33">
        <v>20</v>
      </c>
      <c r="I39" s="625">
        <v>20</v>
      </c>
      <c r="J39" s="625">
        <v>16</v>
      </c>
      <c r="K39" s="637">
        <v>20</v>
      </c>
      <c r="L39" s="659">
        <v>0</v>
      </c>
      <c r="M39" s="637">
        <v>20</v>
      </c>
      <c r="N39" s="637">
        <v>20</v>
      </c>
      <c r="O39" s="637">
        <v>20</v>
      </c>
      <c r="P39" s="637">
        <v>20</v>
      </c>
      <c r="Q39" s="637">
        <v>20</v>
      </c>
      <c r="R39" s="637">
        <v>20</v>
      </c>
      <c r="S39" s="637">
        <v>20</v>
      </c>
      <c r="T39" s="637">
        <v>20</v>
      </c>
      <c r="U39" s="637">
        <v>20</v>
      </c>
      <c r="V39" s="637">
        <v>20</v>
      </c>
      <c r="W39" s="637">
        <v>20</v>
      </c>
      <c r="X39" s="637">
        <v>20</v>
      </c>
      <c r="Y39" s="637">
        <v>16</v>
      </c>
      <c r="Z39" s="637">
        <v>20</v>
      </c>
      <c r="AA39" s="625">
        <v>15</v>
      </c>
      <c r="AB39" s="625">
        <v>20</v>
      </c>
      <c r="AC39" s="625">
        <v>20</v>
      </c>
      <c r="AD39" s="625">
        <v>20</v>
      </c>
      <c r="AE39" s="625">
        <v>20</v>
      </c>
      <c r="AF39" s="625">
        <v>15</v>
      </c>
      <c r="AG39" s="625">
        <v>20</v>
      </c>
      <c r="AH39" s="625">
        <v>10</v>
      </c>
      <c r="AI39" s="625">
        <v>20</v>
      </c>
      <c r="AJ39" s="625">
        <v>18</v>
      </c>
      <c r="AK39" s="625">
        <v>20</v>
      </c>
      <c r="AL39" s="625">
        <v>20</v>
      </c>
      <c r="AM39" s="637">
        <v>20</v>
      </c>
      <c r="AN39" s="625">
        <v>20</v>
      </c>
      <c r="AO39" s="625">
        <v>20</v>
      </c>
      <c r="AP39" s="625">
        <v>20</v>
      </c>
      <c r="AQ39" s="625">
        <v>20</v>
      </c>
      <c r="AR39" s="625">
        <v>12</v>
      </c>
      <c r="AS39" s="33">
        <v>20</v>
      </c>
      <c r="AT39" s="259"/>
      <c r="AU39" s="259"/>
    </row>
    <row r="40" spans="5:47" ht="21" customHeight="1" thickBot="1">
      <c r="E40" s="751"/>
      <c r="F40" s="685" t="s">
        <v>211</v>
      </c>
      <c r="G40" s="686"/>
      <c r="H40" s="25">
        <v>8</v>
      </c>
      <c r="I40" s="267">
        <f aca="true" t="shared" si="5" ref="I40:N40">SUM(I33:I39)/10</f>
        <v>7.3</v>
      </c>
      <c r="J40" s="267">
        <f t="shared" si="5"/>
        <v>6.8</v>
      </c>
      <c r="K40" s="267">
        <f t="shared" si="5"/>
        <v>7</v>
      </c>
      <c r="L40" s="662">
        <f t="shared" si="5"/>
        <v>2.4</v>
      </c>
      <c r="M40" s="267">
        <f t="shared" si="5"/>
        <v>6.2</v>
      </c>
      <c r="N40" s="267">
        <f t="shared" si="5"/>
        <v>7.9</v>
      </c>
      <c r="O40" s="267">
        <f aca="true" t="shared" si="6" ref="O40:T40">SUM(O33:O39)/10</f>
        <v>6.6</v>
      </c>
      <c r="P40" s="267">
        <f t="shared" si="6"/>
        <v>7.2</v>
      </c>
      <c r="Q40" s="267">
        <f t="shared" si="6"/>
        <v>7.6</v>
      </c>
      <c r="R40" s="267">
        <f t="shared" si="6"/>
        <v>6.5</v>
      </c>
      <c r="S40" s="267">
        <f t="shared" si="6"/>
        <v>7.9</v>
      </c>
      <c r="T40" s="267">
        <f t="shared" si="6"/>
        <v>7.7</v>
      </c>
      <c r="U40" s="267">
        <f aca="true" t="shared" si="7" ref="U40:AR40">SUM(U33:U39)/10</f>
        <v>6.9</v>
      </c>
      <c r="V40" s="267">
        <f t="shared" si="7"/>
        <v>7.8</v>
      </c>
      <c r="W40" s="267">
        <f t="shared" si="7"/>
        <v>7.5</v>
      </c>
      <c r="X40" s="267">
        <f t="shared" si="7"/>
        <v>6.8</v>
      </c>
      <c r="Y40" s="267">
        <f t="shared" si="7"/>
        <v>6.2</v>
      </c>
      <c r="Z40" s="267">
        <f t="shared" si="7"/>
        <v>8</v>
      </c>
      <c r="AA40" s="267">
        <f t="shared" si="7"/>
        <v>5.7</v>
      </c>
      <c r="AB40" s="267">
        <f t="shared" si="7"/>
        <v>7.9</v>
      </c>
      <c r="AC40" s="267">
        <f t="shared" si="7"/>
        <v>7.7</v>
      </c>
      <c r="AD40" s="267">
        <f t="shared" si="7"/>
        <v>7.2</v>
      </c>
      <c r="AE40" s="267">
        <f t="shared" si="7"/>
        <v>6</v>
      </c>
      <c r="AF40" s="267">
        <f t="shared" si="7"/>
        <v>5.2</v>
      </c>
      <c r="AG40" s="267">
        <f t="shared" si="7"/>
        <v>6.8</v>
      </c>
      <c r="AH40" s="267">
        <f t="shared" si="7"/>
        <v>5.1</v>
      </c>
      <c r="AI40" s="267">
        <f t="shared" si="7"/>
        <v>7.2</v>
      </c>
      <c r="AJ40" s="267">
        <f t="shared" si="7"/>
        <v>7.8</v>
      </c>
      <c r="AK40" s="267">
        <f t="shared" si="7"/>
        <v>5.3</v>
      </c>
      <c r="AL40" s="267">
        <f t="shared" si="7"/>
        <v>8</v>
      </c>
      <c r="AM40" s="267">
        <f t="shared" si="7"/>
        <v>7.1</v>
      </c>
      <c r="AN40" s="267">
        <f t="shared" si="7"/>
        <v>6.3</v>
      </c>
      <c r="AO40" s="267">
        <f t="shared" si="7"/>
        <v>7.5</v>
      </c>
      <c r="AP40" s="267">
        <f t="shared" si="7"/>
        <v>7.8</v>
      </c>
      <c r="AQ40" s="267">
        <f t="shared" si="7"/>
        <v>7.4</v>
      </c>
      <c r="AR40" s="267">
        <f t="shared" si="7"/>
        <v>6</v>
      </c>
      <c r="AS40" s="25">
        <v>8</v>
      </c>
      <c r="AT40" s="259"/>
      <c r="AU40" s="259"/>
    </row>
    <row r="41" spans="5:47" ht="21" customHeight="1">
      <c r="E41" s="879" t="s">
        <v>305</v>
      </c>
      <c r="F41" s="437" t="s">
        <v>257</v>
      </c>
      <c r="G41" s="435">
        <v>10</v>
      </c>
      <c r="H41" s="444">
        <v>10</v>
      </c>
      <c r="I41" s="653">
        <v>5</v>
      </c>
      <c r="J41" s="653">
        <v>3</v>
      </c>
      <c r="K41" s="639">
        <v>8</v>
      </c>
      <c r="L41" s="661">
        <v>4</v>
      </c>
      <c r="M41" s="639">
        <v>6</v>
      </c>
      <c r="N41" s="661">
        <v>0</v>
      </c>
      <c r="O41" s="639">
        <v>10</v>
      </c>
      <c r="P41" s="639">
        <v>9</v>
      </c>
      <c r="Q41" s="661">
        <v>3</v>
      </c>
      <c r="R41" s="639">
        <v>9</v>
      </c>
      <c r="S41" s="639">
        <v>8</v>
      </c>
      <c r="T41" s="661">
        <v>1</v>
      </c>
      <c r="U41" s="639">
        <v>6</v>
      </c>
      <c r="V41" s="639">
        <v>9</v>
      </c>
      <c r="W41" s="661">
        <v>2</v>
      </c>
      <c r="X41" s="661">
        <v>0</v>
      </c>
      <c r="Y41" s="661">
        <v>1</v>
      </c>
      <c r="Z41" s="639">
        <v>8</v>
      </c>
      <c r="AA41" s="653">
        <v>5</v>
      </c>
      <c r="AB41" s="653">
        <v>1</v>
      </c>
      <c r="AC41" s="629">
        <v>10</v>
      </c>
      <c r="AD41" s="629">
        <v>8</v>
      </c>
      <c r="AE41" s="653">
        <v>5</v>
      </c>
      <c r="AF41" s="653">
        <v>2</v>
      </c>
      <c r="AG41" s="653">
        <v>3</v>
      </c>
      <c r="AH41" s="653">
        <v>0</v>
      </c>
      <c r="AI41" s="629">
        <v>10</v>
      </c>
      <c r="AJ41" s="629">
        <v>6</v>
      </c>
      <c r="AK41" s="653">
        <v>2</v>
      </c>
      <c r="AL41" s="653">
        <v>0</v>
      </c>
      <c r="AM41" s="661">
        <v>4</v>
      </c>
      <c r="AN41" s="653">
        <v>0</v>
      </c>
      <c r="AO41" s="653">
        <v>0</v>
      </c>
      <c r="AP41" s="653">
        <v>3</v>
      </c>
      <c r="AQ41" s="629">
        <v>6</v>
      </c>
      <c r="AR41" s="650">
        <v>0</v>
      </c>
      <c r="AS41" s="444">
        <v>10</v>
      </c>
      <c r="AT41" s="259"/>
      <c r="AU41" s="259"/>
    </row>
    <row r="42" spans="5:47" ht="21" customHeight="1">
      <c r="E42" s="880"/>
      <c r="F42" s="182" t="s">
        <v>258</v>
      </c>
      <c r="G42" s="36">
        <v>10</v>
      </c>
      <c r="H42" s="22">
        <v>10</v>
      </c>
      <c r="I42" s="628">
        <v>10</v>
      </c>
      <c r="J42" s="649">
        <v>5</v>
      </c>
      <c r="K42" s="621">
        <v>10</v>
      </c>
      <c r="L42" s="621">
        <v>10</v>
      </c>
      <c r="M42" s="621">
        <v>8</v>
      </c>
      <c r="N42" s="660">
        <v>1</v>
      </c>
      <c r="O42" s="621">
        <v>10</v>
      </c>
      <c r="P42" s="621">
        <v>10</v>
      </c>
      <c r="Q42" s="621">
        <v>10</v>
      </c>
      <c r="R42" s="621">
        <v>10</v>
      </c>
      <c r="S42" s="621">
        <v>6</v>
      </c>
      <c r="T42" s="621">
        <v>10</v>
      </c>
      <c r="U42" s="621">
        <v>10</v>
      </c>
      <c r="V42" s="621">
        <v>10</v>
      </c>
      <c r="W42" s="621">
        <v>10</v>
      </c>
      <c r="X42" s="621">
        <v>6</v>
      </c>
      <c r="Y42" s="621">
        <v>10</v>
      </c>
      <c r="Z42" s="621">
        <v>10</v>
      </c>
      <c r="AA42" s="628">
        <v>10</v>
      </c>
      <c r="AB42" s="628">
        <v>8</v>
      </c>
      <c r="AC42" s="628">
        <v>8</v>
      </c>
      <c r="AD42" s="628">
        <v>10</v>
      </c>
      <c r="AE42" s="628">
        <v>6</v>
      </c>
      <c r="AF42" s="628">
        <v>10</v>
      </c>
      <c r="AG42" s="628">
        <v>10</v>
      </c>
      <c r="AH42" s="628">
        <v>10</v>
      </c>
      <c r="AI42" s="628">
        <v>10</v>
      </c>
      <c r="AJ42" s="628">
        <v>10</v>
      </c>
      <c r="AK42" s="628">
        <v>10</v>
      </c>
      <c r="AL42" s="628">
        <v>10</v>
      </c>
      <c r="AM42" s="621">
        <v>10</v>
      </c>
      <c r="AN42" s="628">
        <v>10</v>
      </c>
      <c r="AO42" s="628">
        <v>10</v>
      </c>
      <c r="AP42" s="649">
        <v>5</v>
      </c>
      <c r="AQ42" s="628">
        <v>10</v>
      </c>
      <c r="AR42" s="628">
        <v>10</v>
      </c>
      <c r="AS42" s="29">
        <v>10</v>
      </c>
      <c r="AT42" s="259"/>
      <c r="AU42" s="259"/>
    </row>
    <row r="43" spans="5:47" ht="21" customHeight="1">
      <c r="E43" s="880"/>
      <c r="F43" s="182" t="s">
        <v>259</v>
      </c>
      <c r="G43" s="36">
        <v>5</v>
      </c>
      <c r="H43" s="748">
        <v>10</v>
      </c>
      <c r="I43" s="833">
        <v>7</v>
      </c>
      <c r="J43" s="833">
        <v>7</v>
      </c>
      <c r="K43" s="836">
        <v>6</v>
      </c>
      <c r="L43" s="915">
        <v>2</v>
      </c>
      <c r="M43" s="836">
        <v>9</v>
      </c>
      <c r="N43" s="836">
        <v>9</v>
      </c>
      <c r="O43" s="836">
        <v>8</v>
      </c>
      <c r="P43" s="836">
        <v>10</v>
      </c>
      <c r="Q43" s="836">
        <v>8</v>
      </c>
      <c r="R43" s="836">
        <v>9</v>
      </c>
      <c r="S43" s="836">
        <v>10</v>
      </c>
      <c r="T43" s="836">
        <v>7</v>
      </c>
      <c r="U43" s="836">
        <v>8</v>
      </c>
      <c r="V43" s="836">
        <v>10</v>
      </c>
      <c r="W43" s="836">
        <v>10</v>
      </c>
      <c r="X43" s="836">
        <v>7</v>
      </c>
      <c r="Y43" s="836">
        <v>10</v>
      </c>
      <c r="Z43" s="836">
        <v>10</v>
      </c>
      <c r="AA43" s="833">
        <v>10</v>
      </c>
      <c r="AB43" s="833">
        <v>9</v>
      </c>
      <c r="AC43" s="833">
        <v>9</v>
      </c>
      <c r="AD43" s="833">
        <v>10</v>
      </c>
      <c r="AE43" s="833">
        <v>7</v>
      </c>
      <c r="AF43" s="838">
        <v>5</v>
      </c>
      <c r="AG43" s="833">
        <v>8</v>
      </c>
      <c r="AH43" s="838">
        <v>4</v>
      </c>
      <c r="AI43" s="838">
        <v>2</v>
      </c>
      <c r="AJ43" s="833">
        <v>9</v>
      </c>
      <c r="AK43" s="833">
        <v>9</v>
      </c>
      <c r="AL43" s="833">
        <v>7</v>
      </c>
      <c r="AM43" s="836">
        <v>10</v>
      </c>
      <c r="AN43" s="833">
        <v>6</v>
      </c>
      <c r="AO43" s="833">
        <v>10</v>
      </c>
      <c r="AP43" s="833">
        <v>10</v>
      </c>
      <c r="AQ43" s="833">
        <v>8</v>
      </c>
      <c r="AR43" s="833">
        <v>7</v>
      </c>
      <c r="AS43" s="872">
        <v>10</v>
      </c>
      <c r="AT43" s="147"/>
      <c r="AU43" s="147"/>
    </row>
    <row r="44" spans="5:47" ht="21" customHeight="1">
      <c r="E44" s="880"/>
      <c r="F44" s="182" t="s">
        <v>260</v>
      </c>
      <c r="G44" s="36">
        <v>5</v>
      </c>
      <c r="H44" s="748"/>
      <c r="I44" s="833"/>
      <c r="J44" s="833"/>
      <c r="K44" s="836"/>
      <c r="L44" s="915"/>
      <c r="M44" s="836"/>
      <c r="N44" s="836"/>
      <c r="O44" s="836"/>
      <c r="P44" s="836"/>
      <c r="Q44" s="836"/>
      <c r="R44" s="836"/>
      <c r="S44" s="836"/>
      <c r="T44" s="836"/>
      <c r="U44" s="836"/>
      <c r="V44" s="836"/>
      <c r="W44" s="836"/>
      <c r="X44" s="836"/>
      <c r="Y44" s="836"/>
      <c r="Z44" s="836"/>
      <c r="AA44" s="833"/>
      <c r="AB44" s="833"/>
      <c r="AC44" s="833"/>
      <c r="AD44" s="833"/>
      <c r="AE44" s="833"/>
      <c r="AF44" s="838"/>
      <c r="AG44" s="833"/>
      <c r="AH44" s="838"/>
      <c r="AI44" s="838"/>
      <c r="AJ44" s="833"/>
      <c r="AK44" s="833"/>
      <c r="AL44" s="833"/>
      <c r="AM44" s="836"/>
      <c r="AN44" s="833"/>
      <c r="AO44" s="833"/>
      <c r="AP44" s="833"/>
      <c r="AQ44" s="833"/>
      <c r="AR44" s="833"/>
      <c r="AS44" s="873"/>
      <c r="AT44" s="147"/>
      <c r="AU44" s="147"/>
    </row>
    <row r="45" spans="5:47" ht="21" customHeight="1">
      <c r="E45" s="880"/>
      <c r="F45" s="182" t="s">
        <v>261</v>
      </c>
      <c r="G45" s="36">
        <v>10</v>
      </c>
      <c r="H45" s="22">
        <v>10</v>
      </c>
      <c r="I45" s="628">
        <v>7</v>
      </c>
      <c r="J45" s="628">
        <v>7</v>
      </c>
      <c r="K45" s="621">
        <v>10</v>
      </c>
      <c r="L45" s="621">
        <v>10</v>
      </c>
      <c r="M45" s="621">
        <v>8</v>
      </c>
      <c r="N45" s="621">
        <v>7</v>
      </c>
      <c r="O45" s="621">
        <v>10</v>
      </c>
      <c r="P45" s="621">
        <v>10</v>
      </c>
      <c r="Q45" s="621">
        <v>8</v>
      </c>
      <c r="R45" s="621">
        <v>10</v>
      </c>
      <c r="S45" s="621">
        <v>10</v>
      </c>
      <c r="T45" s="621">
        <v>8</v>
      </c>
      <c r="U45" s="621">
        <v>10</v>
      </c>
      <c r="V45" s="621">
        <v>10</v>
      </c>
      <c r="W45" s="621">
        <v>6</v>
      </c>
      <c r="X45" s="621">
        <v>9</v>
      </c>
      <c r="Y45" s="621">
        <v>10</v>
      </c>
      <c r="Z45" s="621">
        <v>9</v>
      </c>
      <c r="AA45" s="628">
        <v>8</v>
      </c>
      <c r="AB45" s="628">
        <v>10</v>
      </c>
      <c r="AC45" s="628">
        <v>8</v>
      </c>
      <c r="AD45" s="628">
        <v>10</v>
      </c>
      <c r="AE45" s="628">
        <v>10</v>
      </c>
      <c r="AF45" s="628">
        <v>7</v>
      </c>
      <c r="AG45" s="628">
        <v>7</v>
      </c>
      <c r="AH45" s="628">
        <v>9</v>
      </c>
      <c r="AI45" s="628">
        <v>8</v>
      </c>
      <c r="AJ45" s="628">
        <v>10</v>
      </c>
      <c r="AK45" s="628">
        <v>9</v>
      </c>
      <c r="AL45" s="628">
        <v>8</v>
      </c>
      <c r="AM45" s="621">
        <v>10</v>
      </c>
      <c r="AN45" s="628">
        <v>10</v>
      </c>
      <c r="AO45" s="628">
        <v>7</v>
      </c>
      <c r="AP45" s="628">
        <v>9</v>
      </c>
      <c r="AQ45" s="628">
        <v>9</v>
      </c>
      <c r="AR45" s="628">
        <v>9</v>
      </c>
      <c r="AS45" s="81">
        <v>10</v>
      </c>
      <c r="AT45" s="147"/>
      <c r="AU45" s="147"/>
    </row>
    <row r="46" spans="5:47" ht="21" customHeight="1" thickBot="1">
      <c r="E46" s="880"/>
      <c r="F46" s="458" t="s">
        <v>262</v>
      </c>
      <c r="G46" s="441">
        <v>10</v>
      </c>
      <c r="H46" s="449">
        <v>10</v>
      </c>
      <c r="I46" s="625">
        <v>9</v>
      </c>
      <c r="J46" s="625">
        <v>8</v>
      </c>
      <c r="K46" s="637">
        <v>10</v>
      </c>
      <c r="L46" s="659">
        <v>0</v>
      </c>
      <c r="M46" s="637">
        <v>6</v>
      </c>
      <c r="N46" s="637">
        <v>8</v>
      </c>
      <c r="O46" s="637">
        <v>8</v>
      </c>
      <c r="P46" s="637">
        <v>10</v>
      </c>
      <c r="Q46" s="637">
        <v>10</v>
      </c>
      <c r="R46" s="637">
        <v>9</v>
      </c>
      <c r="S46" s="637">
        <v>10</v>
      </c>
      <c r="T46" s="637">
        <v>9</v>
      </c>
      <c r="U46" s="637">
        <v>10</v>
      </c>
      <c r="V46" s="637">
        <v>10</v>
      </c>
      <c r="W46" s="637">
        <v>10</v>
      </c>
      <c r="X46" s="637">
        <v>8</v>
      </c>
      <c r="Y46" s="637">
        <v>10</v>
      </c>
      <c r="Z46" s="637">
        <v>10</v>
      </c>
      <c r="AA46" s="625">
        <v>10</v>
      </c>
      <c r="AB46" s="625">
        <v>9</v>
      </c>
      <c r="AC46" s="625">
        <v>9</v>
      </c>
      <c r="AD46" s="625">
        <v>10</v>
      </c>
      <c r="AE46" s="625">
        <v>10</v>
      </c>
      <c r="AF46" s="625">
        <v>8</v>
      </c>
      <c r="AG46" s="625">
        <v>9</v>
      </c>
      <c r="AH46" s="625">
        <v>10</v>
      </c>
      <c r="AI46" s="625">
        <v>9</v>
      </c>
      <c r="AJ46" s="625">
        <v>10</v>
      </c>
      <c r="AK46" s="625">
        <v>9</v>
      </c>
      <c r="AL46" s="625">
        <v>10</v>
      </c>
      <c r="AM46" s="637">
        <v>10</v>
      </c>
      <c r="AN46" s="625">
        <v>9</v>
      </c>
      <c r="AO46" s="625">
        <v>8</v>
      </c>
      <c r="AP46" s="625">
        <v>10</v>
      </c>
      <c r="AQ46" s="625">
        <v>8</v>
      </c>
      <c r="AR46" s="625">
        <v>9</v>
      </c>
      <c r="AS46" s="478">
        <v>10</v>
      </c>
      <c r="AT46" s="147"/>
      <c r="AU46" s="147"/>
    </row>
    <row r="47" spans="5:47" ht="21" customHeight="1" thickBot="1">
      <c r="E47" s="881"/>
      <c r="F47" s="882" t="s">
        <v>211</v>
      </c>
      <c r="G47" s="883"/>
      <c r="H47" s="84">
        <v>5</v>
      </c>
      <c r="I47" s="282">
        <f>SUM(I41:I46)/10</f>
        <v>3.8</v>
      </c>
      <c r="J47" s="282">
        <f aca="true" t="shared" si="8" ref="J47:AR47">SUM(J41:J46)/10</f>
        <v>3</v>
      </c>
      <c r="K47" s="282">
        <f t="shared" si="8"/>
        <v>4.4</v>
      </c>
      <c r="L47" s="663">
        <f t="shared" si="8"/>
        <v>2.6</v>
      </c>
      <c r="M47" s="282">
        <f t="shared" si="8"/>
        <v>3.7</v>
      </c>
      <c r="N47" s="663">
        <f t="shared" si="8"/>
        <v>2.5</v>
      </c>
      <c r="O47" s="282">
        <f t="shared" si="8"/>
        <v>4.6</v>
      </c>
      <c r="P47" s="282">
        <f t="shared" si="8"/>
        <v>4.9</v>
      </c>
      <c r="Q47" s="282">
        <f t="shared" si="8"/>
        <v>3.9</v>
      </c>
      <c r="R47" s="282">
        <f t="shared" si="8"/>
        <v>4.7</v>
      </c>
      <c r="S47" s="282">
        <f t="shared" si="8"/>
        <v>4.4</v>
      </c>
      <c r="T47" s="282">
        <f t="shared" si="8"/>
        <v>3.5</v>
      </c>
      <c r="U47" s="282">
        <f t="shared" si="8"/>
        <v>4.4</v>
      </c>
      <c r="V47" s="282">
        <f t="shared" si="8"/>
        <v>4.9</v>
      </c>
      <c r="W47" s="282">
        <f t="shared" si="8"/>
        <v>3.8</v>
      </c>
      <c r="X47" s="282">
        <f t="shared" si="8"/>
        <v>3</v>
      </c>
      <c r="Y47" s="282">
        <f t="shared" si="8"/>
        <v>4.1</v>
      </c>
      <c r="Z47" s="282">
        <f t="shared" si="8"/>
        <v>4.7</v>
      </c>
      <c r="AA47" s="282">
        <f t="shared" si="8"/>
        <v>4.3</v>
      </c>
      <c r="AB47" s="282">
        <f t="shared" si="8"/>
        <v>3.7</v>
      </c>
      <c r="AC47" s="282">
        <f t="shared" si="8"/>
        <v>4.4</v>
      </c>
      <c r="AD47" s="282">
        <f t="shared" si="8"/>
        <v>4.8</v>
      </c>
      <c r="AE47" s="282">
        <f t="shared" si="8"/>
        <v>3.8</v>
      </c>
      <c r="AF47" s="282">
        <f t="shared" si="8"/>
        <v>3.2</v>
      </c>
      <c r="AG47" s="282">
        <f t="shared" si="8"/>
        <v>3.7</v>
      </c>
      <c r="AH47" s="282">
        <f t="shared" si="8"/>
        <v>3.3</v>
      </c>
      <c r="AI47" s="282">
        <f t="shared" si="8"/>
        <v>3.9</v>
      </c>
      <c r="AJ47" s="282">
        <f t="shared" si="8"/>
        <v>4.5</v>
      </c>
      <c r="AK47" s="282">
        <f t="shared" si="8"/>
        <v>3.9</v>
      </c>
      <c r="AL47" s="663">
        <f t="shared" si="8"/>
        <v>3.5</v>
      </c>
      <c r="AM47" s="282">
        <f t="shared" si="8"/>
        <v>4.4</v>
      </c>
      <c r="AN47" s="282">
        <f t="shared" si="8"/>
        <v>3.5</v>
      </c>
      <c r="AO47" s="282">
        <f t="shared" si="8"/>
        <v>3.5</v>
      </c>
      <c r="AP47" s="282">
        <f t="shared" si="8"/>
        <v>3.7</v>
      </c>
      <c r="AQ47" s="282">
        <f t="shared" si="8"/>
        <v>4.1</v>
      </c>
      <c r="AR47" s="282">
        <f t="shared" si="8"/>
        <v>3.5</v>
      </c>
      <c r="AS47" s="25">
        <v>5</v>
      </c>
      <c r="AT47" s="259"/>
      <c r="AU47" s="259"/>
    </row>
    <row r="48" spans="5:48" ht="0.75" customHeight="1">
      <c r="E48" s="283"/>
      <c r="F48" s="259"/>
      <c r="G48" s="284"/>
      <c r="H48" s="145"/>
      <c r="I48" s="533"/>
      <c r="J48" s="533"/>
      <c r="K48" s="533"/>
      <c r="L48" s="533"/>
      <c r="M48" s="538"/>
      <c r="N48" s="533"/>
      <c r="O48" s="533"/>
      <c r="P48" s="533"/>
      <c r="Q48" s="533"/>
      <c r="R48" s="539"/>
      <c r="S48" s="538"/>
      <c r="T48" s="499"/>
      <c r="U48" s="533"/>
      <c r="V48" s="499"/>
      <c r="W48" s="533"/>
      <c r="X48" s="499"/>
      <c r="Y48" s="533"/>
      <c r="Z48" s="544"/>
      <c r="AA48" s="533"/>
      <c r="AB48" s="561"/>
      <c r="AC48" s="533"/>
      <c r="AD48" s="533"/>
      <c r="AE48" s="550" t="s">
        <v>389</v>
      </c>
      <c r="AF48" s="556"/>
      <c r="AG48" s="533"/>
      <c r="AH48" s="543"/>
      <c r="AI48" s="556"/>
      <c r="AJ48" s="533"/>
      <c r="AK48" s="533"/>
      <c r="AL48" s="533"/>
      <c r="AM48" s="533"/>
      <c r="AN48" s="533"/>
      <c r="AO48" s="533"/>
      <c r="AP48" s="533"/>
      <c r="AQ48" s="562"/>
      <c r="AR48" s="533"/>
      <c r="AS48" s="540"/>
      <c r="AT48" s="147"/>
      <c r="AU48" s="147"/>
      <c r="AV48" s="260"/>
    </row>
    <row r="49" spans="5:48" ht="0.75" customHeight="1">
      <c r="E49" s="283"/>
      <c r="F49" s="259"/>
      <c r="G49" s="284"/>
      <c r="H49" s="85"/>
      <c r="I49" s="536" t="s">
        <v>389</v>
      </c>
      <c r="J49" s="536" t="s">
        <v>389</v>
      </c>
      <c r="K49" s="536" t="s">
        <v>389</v>
      </c>
      <c r="L49" s="536" t="s">
        <v>389</v>
      </c>
      <c r="M49" s="536"/>
      <c r="N49" s="536" t="s">
        <v>389</v>
      </c>
      <c r="O49" s="536" t="s">
        <v>389</v>
      </c>
      <c r="P49" s="536" t="s">
        <v>389</v>
      </c>
      <c r="Q49" s="536" t="s">
        <v>389</v>
      </c>
      <c r="R49" s="423"/>
      <c r="S49" s="536"/>
      <c r="T49" s="423" t="s">
        <v>389</v>
      </c>
      <c r="U49" s="536" t="s">
        <v>389</v>
      </c>
      <c r="V49" s="423"/>
      <c r="W49" s="536" t="s">
        <v>389</v>
      </c>
      <c r="X49" s="423" t="s">
        <v>389</v>
      </c>
      <c r="Y49" s="536" t="s">
        <v>389</v>
      </c>
      <c r="Z49" s="537"/>
      <c r="AA49" s="536" t="s">
        <v>389</v>
      </c>
      <c r="AB49" s="558"/>
      <c r="AC49" s="536" t="s">
        <v>389</v>
      </c>
      <c r="AD49" s="536" t="s">
        <v>389</v>
      </c>
      <c r="AE49" s="549"/>
      <c r="AF49" s="549" t="s">
        <v>389</v>
      </c>
      <c r="AG49" s="536" t="s">
        <v>389</v>
      </c>
      <c r="AH49" s="558" t="s">
        <v>389</v>
      </c>
      <c r="AI49" s="549" t="s">
        <v>389</v>
      </c>
      <c r="AJ49" s="536" t="s">
        <v>389</v>
      </c>
      <c r="AK49" s="536" t="s">
        <v>389</v>
      </c>
      <c r="AL49" s="536" t="s">
        <v>389</v>
      </c>
      <c r="AM49" s="536" t="s">
        <v>389</v>
      </c>
      <c r="AN49" s="536" t="s">
        <v>389</v>
      </c>
      <c r="AO49" s="536" t="s">
        <v>389</v>
      </c>
      <c r="AP49" s="536" t="s">
        <v>389</v>
      </c>
      <c r="AQ49" s="563" t="s">
        <v>389</v>
      </c>
      <c r="AR49" s="536" t="s">
        <v>389</v>
      </c>
      <c r="AS49" s="221"/>
      <c r="AT49" s="147"/>
      <c r="AU49" s="147"/>
      <c r="AV49" s="260"/>
    </row>
    <row r="50" spans="5:48" ht="0.75" customHeight="1">
      <c r="E50" s="283"/>
      <c r="F50" s="259"/>
      <c r="G50" s="284"/>
      <c r="H50" s="85"/>
      <c r="I50" s="536"/>
      <c r="J50" s="536"/>
      <c r="K50" s="536"/>
      <c r="L50" s="536"/>
      <c r="M50" s="536"/>
      <c r="N50" s="536"/>
      <c r="O50" s="536"/>
      <c r="P50" s="536"/>
      <c r="Q50" s="536"/>
      <c r="R50" s="423"/>
      <c r="S50" s="536"/>
      <c r="T50" s="423"/>
      <c r="U50" s="536"/>
      <c r="V50" s="423"/>
      <c r="W50" s="536"/>
      <c r="X50" s="423"/>
      <c r="Y50" s="536"/>
      <c r="Z50" s="537"/>
      <c r="AA50" s="536"/>
      <c r="AB50" s="558"/>
      <c r="AC50" s="536"/>
      <c r="AD50" s="536"/>
      <c r="AE50" s="549"/>
      <c r="AF50" s="549"/>
      <c r="AG50" s="536"/>
      <c r="AH50" s="558"/>
      <c r="AI50" s="549"/>
      <c r="AJ50" s="536"/>
      <c r="AK50" s="536"/>
      <c r="AL50" s="536"/>
      <c r="AM50" s="536"/>
      <c r="AN50" s="536"/>
      <c r="AO50" s="536"/>
      <c r="AP50" s="536"/>
      <c r="AQ50" s="563"/>
      <c r="AR50" s="536"/>
      <c r="AS50" s="221"/>
      <c r="AT50" s="147"/>
      <c r="AU50" s="147"/>
      <c r="AV50" s="260"/>
    </row>
    <row r="51" spans="5:47" ht="21" customHeight="1" thickBot="1">
      <c r="E51" s="895" t="s">
        <v>344</v>
      </c>
      <c r="F51" s="896"/>
      <c r="G51" s="897"/>
      <c r="H51" s="345">
        <f aca="true" t="shared" si="9" ref="H51:AS51">SUM(H16+H23+H32+H40+H47)</f>
        <v>52</v>
      </c>
      <c r="I51" s="337">
        <f>SUM(I16+I23+I32+I40+I47)</f>
        <v>41.39999999999999</v>
      </c>
      <c r="J51" s="337">
        <f t="shared" si="9"/>
        <v>42.7</v>
      </c>
      <c r="K51" s="337">
        <f t="shared" si="9"/>
        <v>44.1</v>
      </c>
      <c r="L51" s="337">
        <f t="shared" si="9"/>
        <v>35.2</v>
      </c>
      <c r="M51" s="337">
        <f t="shared" si="9"/>
        <v>43.10000000000001</v>
      </c>
      <c r="N51" s="337">
        <f t="shared" si="9"/>
        <v>43.4</v>
      </c>
      <c r="O51" s="337">
        <f t="shared" si="9"/>
        <v>43.5</v>
      </c>
      <c r="P51" s="337">
        <f t="shared" si="9"/>
        <v>49.7</v>
      </c>
      <c r="Q51" s="337">
        <f t="shared" si="9"/>
        <v>44.6</v>
      </c>
      <c r="R51" s="337">
        <f t="shared" si="9"/>
        <v>45.6</v>
      </c>
      <c r="S51" s="337">
        <f t="shared" si="9"/>
        <v>45.4</v>
      </c>
      <c r="T51" s="337">
        <f t="shared" si="9"/>
        <v>44.900000000000006</v>
      </c>
      <c r="U51" s="337">
        <f t="shared" si="9"/>
        <v>45.89999999999999</v>
      </c>
      <c r="V51" s="337">
        <f t="shared" si="9"/>
        <v>49.599999999999994</v>
      </c>
      <c r="W51" s="337">
        <f t="shared" si="9"/>
        <v>48.3</v>
      </c>
      <c r="X51" s="337">
        <f t="shared" si="9"/>
        <v>43.5</v>
      </c>
      <c r="Y51" s="547">
        <f t="shared" si="9"/>
        <v>45.7</v>
      </c>
      <c r="Z51" s="547">
        <f t="shared" si="9"/>
        <v>46.900000000000006</v>
      </c>
      <c r="AA51" s="337">
        <f t="shared" si="9"/>
        <v>45.6</v>
      </c>
      <c r="AB51" s="547">
        <f t="shared" si="9"/>
        <v>45.7</v>
      </c>
      <c r="AC51" s="337">
        <f t="shared" si="9"/>
        <v>44.3</v>
      </c>
      <c r="AD51" s="337">
        <f t="shared" si="9"/>
        <v>46.599999999999994</v>
      </c>
      <c r="AE51" s="545">
        <f t="shared" si="9"/>
        <v>45</v>
      </c>
      <c r="AF51" s="545">
        <f t="shared" si="9"/>
        <v>39.60000000000001</v>
      </c>
      <c r="AG51" s="337">
        <f t="shared" si="9"/>
        <v>44.8</v>
      </c>
      <c r="AH51" s="547">
        <f t="shared" si="9"/>
        <v>43.1</v>
      </c>
      <c r="AI51" s="545">
        <f t="shared" si="9"/>
        <v>43.800000000000004</v>
      </c>
      <c r="AJ51" s="337">
        <f t="shared" si="9"/>
        <v>43.9</v>
      </c>
      <c r="AK51" s="337">
        <f t="shared" si="9"/>
        <v>43.099999999999994</v>
      </c>
      <c r="AL51" s="337">
        <f t="shared" si="9"/>
        <v>47</v>
      </c>
      <c r="AM51" s="337">
        <f t="shared" si="9"/>
        <v>47</v>
      </c>
      <c r="AN51" s="337">
        <f t="shared" si="9"/>
        <v>44.3</v>
      </c>
      <c r="AO51" s="337">
        <f t="shared" si="9"/>
        <v>42.1</v>
      </c>
      <c r="AP51" s="337">
        <f t="shared" si="9"/>
        <v>46.2</v>
      </c>
      <c r="AQ51" s="546">
        <f t="shared" si="9"/>
        <v>42</v>
      </c>
      <c r="AR51" s="337">
        <f t="shared" si="9"/>
        <v>44.5</v>
      </c>
      <c r="AS51" s="606">
        <f t="shared" si="9"/>
        <v>52</v>
      </c>
      <c r="AT51" s="295"/>
      <c r="AU51" s="295"/>
    </row>
    <row r="52" spans="5:47" ht="21.75" customHeight="1">
      <c r="E52" s="750" t="s">
        <v>304</v>
      </c>
      <c r="F52" s="442" t="s">
        <v>263</v>
      </c>
      <c r="G52" s="598">
        <v>5</v>
      </c>
      <c r="H52" s="436">
        <v>5</v>
      </c>
      <c r="I52" s="361">
        <f>H52</f>
        <v>5</v>
      </c>
      <c r="J52" s="378">
        <v>5</v>
      </c>
      <c r="K52" s="361">
        <v>5</v>
      </c>
      <c r="L52" s="361">
        <v>5</v>
      </c>
      <c r="M52" s="361">
        <v>5</v>
      </c>
      <c r="N52" s="361">
        <v>5</v>
      </c>
      <c r="O52" s="361">
        <v>5</v>
      </c>
      <c r="P52" s="361">
        <v>5</v>
      </c>
      <c r="Q52" s="361">
        <v>5</v>
      </c>
      <c r="R52" s="361">
        <v>5</v>
      </c>
      <c r="S52" s="361">
        <v>5</v>
      </c>
      <c r="T52" s="361">
        <v>4</v>
      </c>
      <c r="U52" s="361">
        <v>5</v>
      </c>
      <c r="V52" s="361">
        <v>5</v>
      </c>
      <c r="W52" s="361">
        <v>5</v>
      </c>
      <c r="X52" s="361">
        <v>5</v>
      </c>
      <c r="Y52" s="361">
        <v>5</v>
      </c>
      <c r="Z52" s="361">
        <v>5</v>
      </c>
      <c r="AA52" s="378">
        <v>5</v>
      </c>
      <c r="AB52" s="378">
        <v>5</v>
      </c>
      <c r="AC52" s="378">
        <v>5</v>
      </c>
      <c r="AD52" s="377">
        <v>5</v>
      </c>
      <c r="AE52" s="377">
        <v>5</v>
      </c>
      <c r="AF52" s="377">
        <v>5</v>
      </c>
      <c r="AG52" s="377">
        <v>5</v>
      </c>
      <c r="AH52" s="378">
        <v>5</v>
      </c>
      <c r="AI52" s="377">
        <v>5</v>
      </c>
      <c r="AJ52" s="377">
        <v>5</v>
      </c>
      <c r="AK52" s="377">
        <v>5</v>
      </c>
      <c r="AL52" s="378">
        <v>5</v>
      </c>
      <c r="AM52" s="360">
        <v>5</v>
      </c>
      <c r="AN52" s="377">
        <v>5</v>
      </c>
      <c r="AO52" s="378">
        <v>5</v>
      </c>
      <c r="AP52" s="378">
        <v>5</v>
      </c>
      <c r="AQ52" s="377">
        <v>5</v>
      </c>
      <c r="AR52" s="377">
        <v>5</v>
      </c>
      <c r="AS52" s="436">
        <v>5</v>
      </c>
      <c r="AT52" s="26"/>
      <c r="AU52" s="26"/>
    </row>
    <row r="53" spans="5:47" ht="1.5" customHeight="1">
      <c r="E53" s="751"/>
      <c r="F53" s="261"/>
      <c r="G53" s="57"/>
      <c r="H53" s="88"/>
      <c r="I53" s="620"/>
      <c r="J53" s="633"/>
      <c r="K53" s="620"/>
      <c r="L53" s="620"/>
      <c r="M53" s="620"/>
      <c r="N53" s="620"/>
      <c r="O53" s="620"/>
      <c r="P53" s="620"/>
      <c r="Q53" s="620"/>
      <c r="R53" s="620"/>
      <c r="S53" s="620"/>
      <c r="T53" s="620"/>
      <c r="U53" s="620"/>
      <c r="V53" s="620"/>
      <c r="W53" s="620"/>
      <c r="X53" s="620"/>
      <c r="Y53" s="620"/>
      <c r="Z53" s="620"/>
      <c r="AA53" s="633"/>
      <c r="AB53" s="633"/>
      <c r="AC53" s="633"/>
      <c r="AD53" s="633"/>
      <c r="AE53" s="633"/>
      <c r="AF53" s="633"/>
      <c r="AG53" s="633"/>
      <c r="AH53" s="633"/>
      <c r="AI53" s="633"/>
      <c r="AJ53" s="633"/>
      <c r="AK53" s="633"/>
      <c r="AL53" s="633"/>
      <c r="AM53" s="620"/>
      <c r="AN53" s="633"/>
      <c r="AO53" s="633"/>
      <c r="AP53" s="633"/>
      <c r="AQ53" s="633"/>
      <c r="AR53" s="633"/>
      <c r="AS53" s="88"/>
      <c r="AT53" s="26"/>
      <c r="AU53" s="26"/>
    </row>
    <row r="54" spans="5:47" ht="19.5" customHeight="1">
      <c r="E54" s="884"/>
      <c r="F54" s="795" t="s">
        <v>264</v>
      </c>
      <c r="G54" s="9">
        <v>20</v>
      </c>
      <c r="H54" s="724">
        <v>20</v>
      </c>
      <c r="I54" s="862">
        <f>SUM(H54:H57)</f>
        <v>20</v>
      </c>
      <c r="J54" s="835">
        <v>20</v>
      </c>
      <c r="K54" s="862">
        <v>27</v>
      </c>
      <c r="L54" s="862">
        <v>20</v>
      </c>
      <c r="M54" s="862">
        <v>20</v>
      </c>
      <c r="N54" s="862">
        <v>20</v>
      </c>
      <c r="O54" s="862">
        <v>14</v>
      </c>
      <c r="P54" s="862">
        <v>20</v>
      </c>
      <c r="Q54" s="862">
        <v>20</v>
      </c>
      <c r="R54" s="862">
        <v>20</v>
      </c>
      <c r="S54" s="862">
        <v>20</v>
      </c>
      <c r="T54" s="862">
        <v>17</v>
      </c>
      <c r="U54" s="862">
        <v>20</v>
      </c>
      <c r="V54" s="862">
        <v>20</v>
      </c>
      <c r="W54" s="862">
        <v>20</v>
      </c>
      <c r="X54" s="862">
        <v>20</v>
      </c>
      <c r="Y54" s="862">
        <v>20</v>
      </c>
      <c r="Z54" s="877">
        <v>20</v>
      </c>
      <c r="AA54" s="835">
        <v>20</v>
      </c>
      <c r="AB54" s="835">
        <v>20</v>
      </c>
      <c r="AC54" s="835">
        <v>20</v>
      </c>
      <c r="AD54" s="835">
        <v>20</v>
      </c>
      <c r="AE54" s="835">
        <v>20</v>
      </c>
      <c r="AF54" s="835">
        <v>14</v>
      </c>
      <c r="AG54" s="835">
        <v>20</v>
      </c>
      <c r="AH54" s="835">
        <v>20</v>
      </c>
      <c r="AI54" s="835">
        <v>20</v>
      </c>
      <c r="AJ54" s="835">
        <v>10</v>
      </c>
      <c r="AK54" s="835">
        <v>16</v>
      </c>
      <c r="AL54" s="835">
        <v>20</v>
      </c>
      <c r="AM54" s="862">
        <v>20</v>
      </c>
      <c r="AN54" s="835">
        <v>20</v>
      </c>
      <c r="AO54" s="835">
        <v>20</v>
      </c>
      <c r="AP54" s="835">
        <v>20</v>
      </c>
      <c r="AQ54" s="835">
        <v>20</v>
      </c>
      <c r="AR54" s="835">
        <v>20</v>
      </c>
      <c r="AS54" s="724">
        <v>20</v>
      </c>
      <c r="AT54" s="259"/>
      <c r="AU54" s="259"/>
    </row>
    <row r="55" spans="5:47" ht="19.5" customHeight="1">
      <c r="E55" s="884"/>
      <c r="F55" s="795"/>
      <c r="G55" s="61" t="s">
        <v>73</v>
      </c>
      <c r="H55" s="724"/>
      <c r="I55" s="836"/>
      <c r="J55" s="833"/>
      <c r="K55" s="836"/>
      <c r="L55" s="836"/>
      <c r="M55" s="836"/>
      <c r="N55" s="836"/>
      <c r="O55" s="836"/>
      <c r="P55" s="836"/>
      <c r="Q55" s="836"/>
      <c r="R55" s="836"/>
      <c r="S55" s="836"/>
      <c r="T55" s="836"/>
      <c r="U55" s="836"/>
      <c r="V55" s="836"/>
      <c r="W55" s="836"/>
      <c r="X55" s="836"/>
      <c r="Y55" s="836"/>
      <c r="Z55" s="877"/>
      <c r="AA55" s="833"/>
      <c r="AB55" s="833"/>
      <c r="AC55" s="833"/>
      <c r="AD55" s="833"/>
      <c r="AE55" s="833"/>
      <c r="AF55" s="833"/>
      <c r="AG55" s="833"/>
      <c r="AH55" s="833"/>
      <c r="AI55" s="833"/>
      <c r="AJ55" s="833"/>
      <c r="AK55" s="833"/>
      <c r="AL55" s="833"/>
      <c r="AM55" s="836"/>
      <c r="AN55" s="833"/>
      <c r="AO55" s="833"/>
      <c r="AP55" s="833"/>
      <c r="AQ55" s="833"/>
      <c r="AR55" s="833"/>
      <c r="AS55" s="724"/>
      <c r="AT55" s="259"/>
      <c r="AU55" s="259"/>
    </row>
    <row r="56" spans="5:47" ht="19.5" customHeight="1">
      <c r="E56" s="884"/>
      <c r="F56" s="795"/>
      <c r="G56" s="61" t="s">
        <v>67</v>
      </c>
      <c r="H56" s="724"/>
      <c r="I56" s="836"/>
      <c r="J56" s="833"/>
      <c r="K56" s="836"/>
      <c r="L56" s="836"/>
      <c r="M56" s="836"/>
      <c r="N56" s="836"/>
      <c r="O56" s="836"/>
      <c r="P56" s="836"/>
      <c r="Q56" s="836"/>
      <c r="R56" s="836"/>
      <c r="S56" s="836"/>
      <c r="T56" s="836"/>
      <c r="U56" s="836"/>
      <c r="V56" s="836"/>
      <c r="W56" s="836"/>
      <c r="X56" s="836"/>
      <c r="Y56" s="836"/>
      <c r="Z56" s="877"/>
      <c r="AA56" s="833"/>
      <c r="AB56" s="833"/>
      <c r="AC56" s="833"/>
      <c r="AD56" s="833"/>
      <c r="AE56" s="833"/>
      <c r="AF56" s="833"/>
      <c r="AG56" s="833"/>
      <c r="AH56" s="833"/>
      <c r="AI56" s="833"/>
      <c r="AJ56" s="833"/>
      <c r="AK56" s="833"/>
      <c r="AL56" s="833"/>
      <c r="AM56" s="836"/>
      <c r="AN56" s="833"/>
      <c r="AO56" s="833"/>
      <c r="AP56" s="833"/>
      <c r="AQ56" s="833"/>
      <c r="AR56" s="833"/>
      <c r="AS56" s="724"/>
      <c r="AT56" s="259"/>
      <c r="AU56" s="259"/>
    </row>
    <row r="57" spans="5:47" ht="19.5" customHeight="1">
      <c r="E57" s="884"/>
      <c r="F57" s="886"/>
      <c r="G57" s="61" t="s">
        <v>68</v>
      </c>
      <c r="H57" s="712"/>
      <c r="I57" s="836"/>
      <c r="J57" s="833"/>
      <c r="K57" s="836"/>
      <c r="L57" s="836"/>
      <c r="M57" s="836"/>
      <c r="N57" s="836"/>
      <c r="O57" s="836"/>
      <c r="P57" s="836"/>
      <c r="Q57" s="836"/>
      <c r="R57" s="836"/>
      <c r="S57" s="836"/>
      <c r="T57" s="836"/>
      <c r="U57" s="836"/>
      <c r="V57" s="836"/>
      <c r="W57" s="836"/>
      <c r="X57" s="836"/>
      <c r="Y57" s="836"/>
      <c r="Z57" s="862"/>
      <c r="AA57" s="833"/>
      <c r="AB57" s="833"/>
      <c r="AC57" s="833"/>
      <c r="AD57" s="833"/>
      <c r="AE57" s="833"/>
      <c r="AF57" s="833"/>
      <c r="AG57" s="833"/>
      <c r="AH57" s="833"/>
      <c r="AI57" s="833"/>
      <c r="AJ57" s="833"/>
      <c r="AK57" s="833"/>
      <c r="AL57" s="833"/>
      <c r="AM57" s="836"/>
      <c r="AN57" s="833"/>
      <c r="AO57" s="833"/>
      <c r="AP57" s="833"/>
      <c r="AQ57" s="833"/>
      <c r="AR57" s="833"/>
      <c r="AS57" s="712"/>
      <c r="AT57" s="259"/>
      <c r="AU57" s="259"/>
    </row>
    <row r="58" spans="5:47" ht="19.5" customHeight="1">
      <c r="E58" s="884"/>
      <c r="F58" s="863" t="s">
        <v>240</v>
      </c>
      <c r="G58" s="20">
        <v>4</v>
      </c>
      <c r="H58" s="748">
        <v>10</v>
      </c>
      <c r="I58" s="836">
        <f>SUM(H58:H61)</f>
        <v>10</v>
      </c>
      <c r="J58" s="833">
        <v>10</v>
      </c>
      <c r="K58" s="836">
        <v>10</v>
      </c>
      <c r="L58" s="836">
        <v>8</v>
      </c>
      <c r="M58" s="836">
        <v>10</v>
      </c>
      <c r="N58" s="836">
        <v>6</v>
      </c>
      <c r="O58" s="836">
        <v>9</v>
      </c>
      <c r="P58" s="836">
        <v>10</v>
      </c>
      <c r="Q58" s="836">
        <v>10</v>
      </c>
      <c r="R58" s="836">
        <v>9</v>
      </c>
      <c r="S58" s="836">
        <v>10</v>
      </c>
      <c r="T58" s="836">
        <v>9</v>
      </c>
      <c r="U58" s="836">
        <v>10</v>
      </c>
      <c r="V58" s="836">
        <v>10</v>
      </c>
      <c r="W58" s="836">
        <v>10</v>
      </c>
      <c r="X58" s="836">
        <v>10</v>
      </c>
      <c r="Y58" s="836">
        <v>9</v>
      </c>
      <c r="Z58" s="892">
        <v>10</v>
      </c>
      <c r="AA58" s="833">
        <v>10</v>
      </c>
      <c r="AB58" s="833">
        <v>9</v>
      </c>
      <c r="AC58" s="833">
        <v>10</v>
      </c>
      <c r="AD58" s="833">
        <v>10</v>
      </c>
      <c r="AE58" s="833">
        <v>9</v>
      </c>
      <c r="AF58" s="833">
        <v>10</v>
      </c>
      <c r="AG58" s="833">
        <v>10</v>
      </c>
      <c r="AH58" s="833">
        <v>10</v>
      </c>
      <c r="AI58" s="833">
        <v>10</v>
      </c>
      <c r="AJ58" s="833">
        <v>8</v>
      </c>
      <c r="AK58" s="833">
        <v>9</v>
      </c>
      <c r="AL58" s="833">
        <v>10</v>
      </c>
      <c r="AM58" s="836">
        <v>10</v>
      </c>
      <c r="AN58" s="833">
        <v>6</v>
      </c>
      <c r="AO58" s="833">
        <v>9</v>
      </c>
      <c r="AP58" s="833">
        <v>10</v>
      </c>
      <c r="AQ58" s="833">
        <v>10</v>
      </c>
      <c r="AR58" s="833">
        <v>10</v>
      </c>
      <c r="AS58" s="748">
        <v>10</v>
      </c>
      <c r="AT58" s="259"/>
      <c r="AU58" s="259"/>
    </row>
    <row r="59" spans="5:49" ht="19.5" customHeight="1">
      <c r="E59" s="884"/>
      <c r="F59" s="863"/>
      <c r="G59" s="20">
        <v>2</v>
      </c>
      <c r="H59" s="748"/>
      <c r="I59" s="836"/>
      <c r="J59" s="833"/>
      <c r="K59" s="836"/>
      <c r="L59" s="836"/>
      <c r="M59" s="836"/>
      <c r="N59" s="836"/>
      <c r="O59" s="836"/>
      <c r="P59" s="836"/>
      <c r="Q59" s="836"/>
      <c r="R59" s="836"/>
      <c r="S59" s="836"/>
      <c r="T59" s="836"/>
      <c r="U59" s="836"/>
      <c r="V59" s="836"/>
      <c r="W59" s="836"/>
      <c r="X59" s="836"/>
      <c r="Y59" s="836"/>
      <c r="Z59" s="877"/>
      <c r="AA59" s="833"/>
      <c r="AB59" s="833"/>
      <c r="AC59" s="833"/>
      <c r="AD59" s="833"/>
      <c r="AE59" s="833"/>
      <c r="AF59" s="833"/>
      <c r="AG59" s="833"/>
      <c r="AH59" s="833"/>
      <c r="AI59" s="833"/>
      <c r="AJ59" s="833"/>
      <c r="AK59" s="833"/>
      <c r="AL59" s="833"/>
      <c r="AM59" s="836"/>
      <c r="AN59" s="833"/>
      <c r="AO59" s="833"/>
      <c r="AP59" s="833"/>
      <c r="AQ59" s="833"/>
      <c r="AR59" s="833"/>
      <c r="AS59" s="748"/>
      <c r="AT59" s="259"/>
      <c r="AU59" s="259"/>
      <c r="AW59" s="276" t="s">
        <v>221</v>
      </c>
    </row>
    <row r="60" spans="5:47" ht="19.5" customHeight="1">
      <c r="E60" s="884"/>
      <c r="F60" s="863"/>
      <c r="G60" s="20">
        <v>2</v>
      </c>
      <c r="H60" s="748"/>
      <c r="I60" s="836"/>
      <c r="J60" s="833"/>
      <c r="K60" s="836"/>
      <c r="L60" s="836"/>
      <c r="M60" s="836"/>
      <c r="N60" s="836"/>
      <c r="O60" s="836"/>
      <c r="P60" s="836"/>
      <c r="Q60" s="836"/>
      <c r="R60" s="836"/>
      <c r="S60" s="836"/>
      <c r="T60" s="836"/>
      <c r="U60" s="836"/>
      <c r="V60" s="836"/>
      <c r="W60" s="836"/>
      <c r="X60" s="836"/>
      <c r="Y60" s="836"/>
      <c r="Z60" s="877"/>
      <c r="AA60" s="833"/>
      <c r="AB60" s="833"/>
      <c r="AC60" s="833"/>
      <c r="AD60" s="833"/>
      <c r="AE60" s="833"/>
      <c r="AF60" s="833"/>
      <c r="AG60" s="833"/>
      <c r="AH60" s="833"/>
      <c r="AI60" s="833"/>
      <c r="AJ60" s="833"/>
      <c r="AK60" s="833"/>
      <c r="AL60" s="833"/>
      <c r="AM60" s="836"/>
      <c r="AN60" s="833"/>
      <c r="AO60" s="833"/>
      <c r="AP60" s="833"/>
      <c r="AQ60" s="833"/>
      <c r="AR60" s="833"/>
      <c r="AS60" s="748"/>
      <c r="AT60" s="259"/>
      <c r="AU60" s="259"/>
    </row>
    <row r="61" spans="5:47" ht="19.5" customHeight="1">
      <c r="E61" s="884"/>
      <c r="F61" s="863"/>
      <c r="G61" s="20">
        <v>2</v>
      </c>
      <c r="H61" s="748"/>
      <c r="I61" s="836"/>
      <c r="J61" s="833"/>
      <c r="K61" s="836"/>
      <c r="L61" s="836"/>
      <c r="M61" s="836"/>
      <c r="N61" s="836"/>
      <c r="O61" s="836"/>
      <c r="P61" s="836"/>
      <c r="Q61" s="836"/>
      <c r="R61" s="836"/>
      <c r="S61" s="836"/>
      <c r="T61" s="836"/>
      <c r="U61" s="836"/>
      <c r="V61" s="836"/>
      <c r="W61" s="836"/>
      <c r="X61" s="836"/>
      <c r="Y61" s="836"/>
      <c r="Z61" s="862"/>
      <c r="AA61" s="833"/>
      <c r="AB61" s="833"/>
      <c r="AC61" s="833"/>
      <c r="AD61" s="833"/>
      <c r="AE61" s="833"/>
      <c r="AF61" s="833"/>
      <c r="AG61" s="833"/>
      <c r="AH61" s="833"/>
      <c r="AI61" s="833"/>
      <c r="AJ61" s="833"/>
      <c r="AK61" s="833"/>
      <c r="AL61" s="833"/>
      <c r="AM61" s="836"/>
      <c r="AN61" s="833"/>
      <c r="AO61" s="833"/>
      <c r="AP61" s="833"/>
      <c r="AQ61" s="833"/>
      <c r="AR61" s="833"/>
      <c r="AS61" s="748"/>
      <c r="AT61" s="259"/>
      <c r="AU61" s="259"/>
    </row>
    <row r="62" spans="5:47" ht="19.5" customHeight="1">
      <c r="E62" s="884"/>
      <c r="F62" s="261" t="s">
        <v>265</v>
      </c>
      <c r="G62" s="20">
        <v>10</v>
      </c>
      <c r="H62" s="88">
        <v>10</v>
      </c>
      <c r="I62" s="836">
        <f>SUM(H62:H66)</f>
        <v>10</v>
      </c>
      <c r="J62" s="833">
        <v>10</v>
      </c>
      <c r="K62" s="836">
        <v>10</v>
      </c>
      <c r="L62" s="836">
        <v>10</v>
      </c>
      <c r="M62" s="836">
        <v>6</v>
      </c>
      <c r="N62" s="836">
        <v>10</v>
      </c>
      <c r="O62" s="836">
        <v>8</v>
      </c>
      <c r="P62" s="836">
        <v>8</v>
      </c>
      <c r="Q62" s="836">
        <v>8</v>
      </c>
      <c r="R62" s="836">
        <v>10</v>
      </c>
      <c r="S62" s="836">
        <v>10</v>
      </c>
      <c r="T62" s="836">
        <v>10</v>
      </c>
      <c r="U62" s="836">
        <v>6</v>
      </c>
      <c r="V62" s="836">
        <v>10</v>
      </c>
      <c r="W62" s="836">
        <v>10</v>
      </c>
      <c r="X62" s="836">
        <v>8</v>
      </c>
      <c r="Y62" s="836">
        <v>8</v>
      </c>
      <c r="Z62" s="892">
        <v>10</v>
      </c>
      <c r="AA62" s="833">
        <v>10</v>
      </c>
      <c r="AB62" s="833">
        <v>10</v>
      </c>
      <c r="AC62" s="833">
        <v>10</v>
      </c>
      <c r="AD62" s="833">
        <v>0</v>
      </c>
      <c r="AE62" s="833">
        <v>6</v>
      </c>
      <c r="AF62" s="833">
        <v>7</v>
      </c>
      <c r="AG62" s="833">
        <v>10</v>
      </c>
      <c r="AH62" s="833">
        <v>6</v>
      </c>
      <c r="AI62" s="833">
        <v>10</v>
      </c>
      <c r="AJ62" s="833">
        <v>10</v>
      </c>
      <c r="AK62" s="833">
        <v>8</v>
      </c>
      <c r="AL62" s="833">
        <v>10</v>
      </c>
      <c r="AM62" s="836">
        <v>10</v>
      </c>
      <c r="AN62" s="833">
        <v>10</v>
      </c>
      <c r="AO62" s="833">
        <v>10</v>
      </c>
      <c r="AP62" s="833">
        <v>8</v>
      </c>
      <c r="AQ62" s="833">
        <v>10</v>
      </c>
      <c r="AR62" s="833">
        <v>6</v>
      </c>
      <c r="AS62" s="724">
        <v>10</v>
      </c>
      <c r="AT62" s="259"/>
      <c r="AU62" s="259"/>
    </row>
    <row r="63" spans="5:47" ht="19.5" customHeight="1">
      <c r="E63" s="884"/>
      <c r="F63" s="261"/>
      <c r="G63" s="61" t="s">
        <v>67</v>
      </c>
      <c r="H63" s="88"/>
      <c r="I63" s="836"/>
      <c r="J63" s="833"/>
      <c r="K63" s="836"/>
      <c r="L63" s="836"/>
      <c r="M63" s="836"/>
      <c r="N63" s="836"/>
      <c r="O63" s="836"/>
      <c r="P63" s="836"/>
      <c r="Q63" s="836"/>
      <c r="R63" s="836"/>
      <c r="S63" s="836"/>
      <c r="T63" s="836"/>
      <c r="U63" s="836"/>
      <c r="V63" s="836"/>
      <c r="W63" s="836"/>
      <c r="X63" s="836"/>
      <c r="Y63" s="836"/>
      <c r="Z63" s="877"/>
      <c r="AA63" s="833"/>
      <c r="AB63" s="833"/>
      <c r="AC63" s="833"/>
      <c r="AD63" s="833"/>
      <c r="AE63" s="833"/>
      <c r="AF63" s="833"/>
      <c r="AG63" s="833"/>
      <c r="AH63" s="833"/>
      <c r="AI63" s="833"/>
      <c r="AJ63" s="833"/>
      <c r="AK63" s="833"/>
      <c r="AL63" s="833"/>
      <c r="AM63" s="836"/>
      <c r="AN63" s="833"/>
      <c r="AO63" s="833"/>
      <c r="AP63" s="833"/>
      <c r="AQ63" s="833"/>
      <c r="AR63" s="833"/>
      <c r="AS63" s="724"/>
      <c r="AT63" s="259"/>
      <c r="AU63" s="259"/>
    </row>
    <row r="64" spans="5:47" ht="19.5" customHeight="1">
      <c r="E64" s="884"/>
      <c r="F64" s="261"/>
      <c r="G64" s="61" t="s">
        <v>66</v>
      </c>
      <c r="H64" s="88"/>
      <c r="I64" s="836"/>
      <c r="J64" s="833"/>
      <c r="K64" s="836"/>
      <c r="L64" s="836"/>
      <c r="M64" s="836"/>
      <c r="N64" s="836"/>
      <c r="O64" s="836"/>
      <c r="P64" s="836"/>
      <c r="Q64" s="836"/>
      <c r="R64" s="836"/>
      <c r="S64" s="836"/>
      <c r="T64" s="836"/>
      <c r="U64" s="836"/>
      <c r="V64" s="836"/>
      <c r="W64" s="836"/>
      <c r="X64" s="836"/>
      <c r="Y64" s="836"/>
      <c r="Z64" s="877"/>
      <c r="AA64" s="833"/>
      <c r="AB64" s="833"/>
      <c r="AC64" s="833"/>
      <c r="AD64" s="833"/>
      <c r="AE64" s="833"/>
      <c r="AF64" s="833"/>
      <c r="AG64" s="833"/>
      <c r="AH64" s="833"/>
      <c r="AI64" s="833"/>
      <c r="AJ64" s="833"/>
      <c r="AK64" s="833"/>
      <c r="AL64" s="833"/>
      <c r="AM64" s="836"/>
      <c r="AN64" s="833"/>
      <c r="AO64" s="833"/>
      <c r="AP64" s="833"/>
      <c r="AQ64" s="833"/>
      <c r="AR64" s="833"/>
      <c r="AS64" s="724"/>
      <c r="AT64" s="259"/>
      <c r="AU64" s="259"/>
    </row>
    <row r="65" spans="5:47" ht="19.5" customHeight="1">
      <c r="E65" s="884"/>
      <c r="F65" s="261"/>
      <c r="G65" s="61" t="s">
        <v>68</v>
      </c>
      <c r="H65" s="88"/>
      <c r="I65" s="836"/>
      <c r="J65" s="833"/>
      <c r="K65" s="836"/>
      <c r="L65" s="836"/>
      <c r="M65" s="836"/>
      <c r="N65" s="836"/>
      <c r="O65" s="836"/>
      <c r="P65" s="836"/>
      <c r="Q65" s="836"/>
      <c r="R65" s="836"/>
      <c r="S65" s="836"/>
      <c r="T65" s="836"/>
      <c r="U65" s="836"/>
      <c r="V65" s="836"/>
      <c r="W65" s="836"/>
      <c r="X65" s="836"/>
      <c r="Y65" s="836"/>
      <c r="Z65" s="877"/>
      <c r="AA65" s="833"/>
      <c r="AB65" s="833"/>
      <c r="AC65" s="833"/>
      <c r="AD65" s="833"/>
      <c r="AE65" s="833"/>
      <c r="AF65" s="833"/>
      <c r="AG65" s="833"/>
      <c r="AH65" s="833"/>
      <c r="AI65" s="833"/>
      <c r="AJ65" s="833"/>
      <c r="AK65" s="833"/>
      <c r="AL65" s="833"/>
      <c r="AM65" s="836"/>
      <c r="AN65" s="833"/>
      <c r="AO65" s="833"/>
      <c r="AP65" s="833"/>
      <c r="AQ65" s="833"/>
      <c r="AR65" s="833"/>
      <c r="AS65" s="724"/>
      <c r="AT65" s="259"/>
      <c r="AU65" s="259"/>
    </row>
    <row r="66" spans="5:47" ht="19.5" customHeight="1" thickBot="1">
      <c r="E66" s="884"/>
      <c r="F66" s="262"/>
      <c r="G66" s="62" t="s">
        <v>74</v>
      </c>
      <c r="H66" s="263"/>
      <c r="I66" s="837"/>
      <c r="J66" s="834"/>
      <c r="K66" s="837"/>
      <c r="L66" s="837"/>
      <c r="M66" s="837"/>
      <c r="N66" s="837"/>
      <c r="O66" s="837"/>
      <c r="P66" s="837"/>
      <c r="Q66" s="837"/>
      <c r="R66" s="837"/>
      <c r="S66" s="837"/>
      <c r="T66" s="837"/>
      <c r="U66" s="837"/>
      <c r="V66" s="837"/>
      <c r="W66" s="837"/>
      <c r="X66" s="837"/>
      <c r="Y66" s="837"/>
      <c r="Z66" s="898"/>
      <c r="AA66" s="834"/>
      <c r="AB66" s="834"/>
      <c r="AC66" s="834"/>
      <c r="AD66" s="834"/>
      <c r="AE66" s="834"/>
      <c r="AF66" s="834"/>
      <c r="AG66" s="834"/>
      <c r="AH66" s="834"/>
      <c r="AI66" s="834"/>
      <c r="AJ66" s="834"/>
      <c r="AK66" s="834"/>
      <c r="AL66" s="834"/>
      <c r="AM66" s="837"/>
      <c r="AN66" s="834"/>
      <c r="AO66" s="834"/>
      <c r="AP66" s="834"/>
      <c r="AQ66" s="834"/>
      <c r="AR66" s="834"/>
      <c r="AS66" s="725"/>
      <c r="AT66" s="259"/>
      <c r="AU66" s="259"/>
    </row>
    <row r="67" spans="5:47" ht="19.5" customHeight="1" thickBot="1">
      <c r="E67" s="885"/>
      <c r="F67" s="685" t="s">
        <v>211</v>
      </c>
      <c r="G67" s="686"/>
      <c r="H67" s="85">
        <v>4.5</v>
      </c>
      <c r="I67" s="279">
        <f aca="true" t="shared" si="10" ref="I67:T67">SUM(I52:I66)/10</f>
        <v>4.5</v>
      </c>
      <c r="J67" s="279">
        <f t="shared" si="10"/>
        <v>4.5</v>
      </c>
      <c r="K67" s="279">
        <f t="shared" si="10"/>
        <v>5.2</v>
      </c>
      <c r="L67" s="279">
        <f t="shared" si="10"/>
        <v>4.3</v>
      </c>
      <c r="M67" s="279">
        <f t="shared" si="10"/>
        <v>4.1</v>
      </c>
      <c r="N67" s="279">
        <f t="shared" si="10"/>
        <v>4.1</v>
      </c>
      <c r="O67" s="279">
        <f t="shared" si="10"/>
        <v>3.6</v>
      </c>
      <c r="P67" s="279">
        <f t="shared" si="10"/>
        <v>4.3</v>
      </c>
      <c r="Q67" s="279">
        <f t="shared" si="10"/>
        <v>4.3</v>
      </c>
      <c r="R67" s="279">
        <f t="shared" si="10"/>
        <v>4.4</v>
      </c>
      <c r="S67" s="279">
        <f t="shared" si="10"/>
        <v>4.5</v>
      </c>
      <c r="T67" s="279">
        <f t="shared" si="10"/>
        <v>4</v>
      </c>
      <c r="U67" s="279">
        <f aca="true" t="shared" si="11" ref="U67:AR67">SUM(U52:U66)/10</f>
        <v>4.1</v>
      </c>
      <c r="V67" s="279">
        <f t="shared" si="11"/>
        <v>4.5</v>
      </c>
      <c r="W67" s="279">
        <f t="shared" si="11"/>
        <v>4.5</v>
      </c>
      <c r="X67" s="279">
        <f t="shared" si="11"/>
        <v>4.3</v>
      </c>
      <c r="Y67" s="279">
        <f t="shared" si="11"/>
        <v>4.2</v>
      </c>
      <c r="Z67" s="279">
        <f t="shared" si="11"/>
        <v>4.5</v>
      </c>
      <c r="AA67" s="279">
        <f t="shared" si="11"/>
        <v>4.5</v>
      </c>
      <c r="AB67" s="279">
        <f t="shared" si="11"/>
        <v>4.4</v>
      </c>
      <c r="AC67" s="279">
        <f t="shared" si="11"/>
        <v>4.5</v>
      </c>
      <c r="AD67" s="279">
        <f t="shared" si="11"/>
        <v>3.5</v>
      </c>
      <c r="AE67" s="279">
        <f t="shared" si="11"/>
        <v>4</v>
      </c>
      <c r="AF67" s="279">
        <f t="shared" si="11"/>
        <v>3.6</v>
      </c>
      <c r="AG67" s="279">
        <f t="shared" si="11"/>
        <v>4.5</v>
      </c>
      <c r="AH67" s="279">
        <f t="shared" si="11"/>
        <v>4.1</v>
      </c>
      <c r="AI67" s="279">
        <f t="shared" si="11"/>
        <v>4.5</v>
      </c>
      <c r="AJ67" s="279">
        <f t="shared" si="11"/>
        <v>3.3</v>
      </c>
      <c r="AK67" s="279">
        <f t="shared" si="11"/>
        <v>3.8</v>
      </c>
      <c r="AL67" s="279">
        <f t="shared" si="11"/>
        <v>4.5</v>
      </c>
      <c r="AM67" s="279">
        <f t="shared" si="11"/>
        <v>4.5</v>
      </c>
      <c r="AN67" s="279">
        <f t="shared" si="11"/>
        <v>4.1</v>
      </c>
      <c r="AO67" s="279">
        <f t="shared" si="11"/>
        <v>4.4</v>
      </c>
      <c r="AP67" s="279">
        <f t="shared" si="11"/>
        <v>4.3</v>
      </c>
      <c r="AQ67" s="279">
        <f t="shared" si="11"/>
        <v>4.5</v>
      </c>
      <c r="AR67" s="279">
        <f t="shared" si="11"/>
        <v>4.1</v>
      </c>
      <c r="AS67" s="25">
        <v>4.5</v>
      </c>
      <c r="AT67" s="259"/>
      <c r="AU67" s="259"/>
    </row>
    <row r="68" spans="5:47" ht="19.5" customHeight="1">
      <c r="E68" s="750" t="s">
        <v>303</v>
      </c>
      <c r="F68" s="863" t="s">
        <v>266</v>
      </c>
      <c r="G68" s="20">
        <v>13</v>
      </c>
      <c r="H68" s="723">
        <v>20</v>
      </c>
      <c r="I68" s="845">
        <v>20</v>
      </c>
      <c r="J68" s="845">
        <v>20</v>
      </c>
      <c r="K68" s="877">
        <v>15</v>
      </c>
      <c r="L68" s="918">
        <v>8</v>
      </c>
      <c r="M68" s="877">
        <v>13</v>
      </c>
      <c r="N68" s="877">
        <v>13</v>
      </c>
      <c r="O68" s="877">
        <v>19</v>
      </c>
      <c r="P68" s="877">
        <v>20</v>
      </c>
      <c r="Q68" s="877">
        <v>18</v>
      </c>
      <c r="R68" s="877">
        <v>20</v>
      </c>
      <c r="S68" s="877">
        <v>20</v>
      </c>
      <c r="T68" s="877">
        <v>12</v>
      </c>
      <c r="U68" s="877">
        <v>20</v>
      </c>
      <c r="V68" s="877">
        <v>15</v>
      </c>
      <c r="W68" s="877">
        <v>15</v>
      </c>
      <c r="X68" s="877">
        <v>27</v>
      </c>
      <c r="Y68" s="877">
        <v>20</v>
      </c>
      <c r="Z68" s="877">
        <v>15</v>
      </c>
      <c r="AA68" s="845">
        <v>15</v>
      </c>
      <c r="AB68" s="845">
        <v>20</v>
      </c>
      <c r="AC68" s="845">
        <v>20</v>
      </c>
      <c r="AD68" s="845">
        <v>20</v>
      </c>
      <c r="AE68" s="845">
        <v>15</v>
      </c>
      <c r="AF68" s="845">
        <v>20</v>
      </c>
      <c r="AG68" s="845">
        <v>20</v>
      </c>
      <c r="AH68" s="845">
        <v>18</v>
      </c>
      <c r="AI68" s="845">
        <v>20</v>
      </c>
      <c r="AJ68" s="851">
        <v>7</v>
      </c>
      <c r="AK68" s="845">
        <v>15</v>
      </c>
      <c r="AL68" s="845">
        <v>14.5</v>
      </c>
      <c r="AM68" s="877">
        <v>20</v>
      </c>
      <c r="AN68" s="845">
        <v>10</v>
      </c>
      <c r="AO68" s="845">
        <v>13</v>
      </c>
      <c r="AP68" s="845">
        <v>13</v>
      </c>
      <c r="AQ68" s="845">
        <v>20</v>
      </c>
      <c r="AR68" s="845">
        <v>19</v>
      </c>
      <c r="AS68" s="723">
        <v>20</v>
      </c>
      <c r="AT68" s="259"/>
      <c r="AU68" s="259"/>
    </row>
    <row r="69" spans="5:47" ht="19.5" customHeight="1">
      <c r="E69" s="751"/>
      <c r="F69" s="863"/>
      <c r="G69" s="61" t="s">
        <v>70</v>
      </c>
      <c r="H69" s="724"/>
      <c r="I69" s="845"/>
      <c r="J69" s="845"/>
      <c r="K69" s="877"/>
      <c r="L69" s="918"/>
      <c r="M69" s="877"/>
      <c r="N69" s="877"/>
      <c r="O69" s="877"/>
      <c r="P69" s="877"/>
      <c r="Q69" s="877"/>
      <c r="R69" s="877"/>
      <c r="S69" s="877"/>
      <c r="T69" s="877"/>
      <c r="U69" s="877"/>
      <c r="V69" s="877"/>
      <c r="W69" s="877"/>
      <c r="X69" s="877"/>
      <c r="Y69" s="877"/>
      <c r="Z69" s="877"/>
      <c r="AA69" s="845"/>
      <c r="AB69" s="845"/>
      <c r="AC69" s="845"/>
      <c r="AD69" s="845"/>
      <c r="AE69" s="845"/>
      <c r="AF69" s="845"/>
      <c r="AG69" s="845"/>
      <c r="AH69" s="845"/>
      <c r="AI69" s="845"/>
      <c r="AJ69" s="851"/>
      <c r="AK69" s="845"/>
      <c r="AL69" s="845"/>
      <c r="AM69" s="877"/>
      <c r="AN69" s="845"/>
      <c r="AO69" s="845"/>
      <c r="AP69" s="845"/>
      <c r="AQ69" s="845"/>
      <c r="AR69" s="845"/>
      <c r="AS69" s="724"/>
      <c r="AT69" s="259"/>
      <c r="AU69" s="259"/>
    </row>
    <row r="70" spans="5:47" ht="19.5" customHeight="1">
      <c r="E70" s="751"/>
      <c r="F70" s="863"/>
      <c r="G70" s="61" t="s">
        <v>69</v>
      </c>
      <c r="H70" s="724"/>
      <c r="I70" s="845"/>
      <c r="J70" s="845"/>
      <c r="K70" s="877"/>
      <c r="L70" s="918"/>
      <c r="M70" s="877"/>
      <c r="N70" s="877"/>
      <c r="O70" s="877"/>
      <c r="P70" s="877"/>
      <c r="Q70" s="877"/>
      <c r="R70" s="877"/>
      <c r="S70" s="877"/>
      <c r="T70" s="877"/>
      <c r="U70" s="877"/>
      <c r="V70" s="877"/>
      <c r="W70" s="877"/>
      <c r="X70" s="877"/>
      <c r="Y70" s="877"/>
      <c r="Z70" s="877"/>
      <c r="AA70" s="845"/>
      <c r="AB70" s="845"/>
      <c r="AC70" s="845"/>
      <c r="AD70" s="845"/>
      <c r="AE70" s="845"/>
      <c r="AF70" s="845"/>
      <c r="AG70" s="845"/>
      <c r="AH70" s="845"/>
      <c r="AI70" s="845"/>
      <c r="AJ70" s="851"/>
      <c r="AK70" s="845"/>
      <c r="AL70" s="845"/>
      <c r="AM70" s="877"/>
      <c r="AN70" s="845"/>
      <c r="AO70" s="845"/>
      <c r="AP70" s="845"/>
      <c r="AQ70" s="845"/>
      <c r="AR70" s="845"/>
      <c r="AS70" s="724"/>
      <c r="AT70" s="259"/>
      <c r="AU70" s="259"/>
    </row>
    <row r="71" spans="5:47" ht="19.5" customHeight="1">
      <c r="E71" s="751"/>
      <c r="F71" s="182" t="s">
        <v>237</v>
      </c>
      <c r="G71" s="20">
        <v>2</v>
      </c>
      <c r="H71" s="724"/>
      <c r="I71" s="845"/>
      <c r="J71" s="845"/>
      <c r="K71" s="877"/>
      <c r="L71" s="918"/>
      <c r="M71" s="877"/>
      <c r="N71" s="877"/>
      <c r="O71" s="877"/>
      <c r="P71" s="877"/>
      <c r="Q71" s="877"/>
      <c r="R71" s="877"/>
      <c r="S71" s="877"/>
      <c r="T71" s="877"/>
      <c r="U71" s="877"/>
      <c r="V71" s="877"/>
      <c r="W71" s="877"/>
      <c r="X71" s="877"/>
      <c r="Y71" s="877"/>
      <c r="Z71" s="877"/>
      <c r="AA71" s="845"/>
      <c r="AB71" s="845"/>
      <c r="AC71" s="845"/>
      <c r="AD71" s="845"/>
      <c r="AE71" s="845"/>
      <c r="AF71" s="845"/>
      <c r="AG71" s="845"/>
      <c r="AH71" s="845"/>
      <c r="AI71" s="845"/>
      <c r="AJ71" s="851"/>
      <c r="AK71" s="845"/>
      <c r="AL71" s="845"/>
      <c r="AM71" s="877"/>
      <c r="AN71" s="845"/>
      <c r="AO71" s="845"/>
      <c r="AP71" s="845"/>
      <c r="AQ71" s="845"/>
      <c r="AR71" s="845"/>
      <c r="AS71" s="724"/>
      <c r="AT71" s="259"/>
      <c r="AU71" s="259"/>
    </row>
    <row r="72" spans="5:47" ht="19.5" customHeight="1">
      <c r="E72" s="751"/>
      <c r="F72" s="182" t="s">
        <v>238</v>
      </c>
      <c r="G72" s="20">
        <v>5</v>
      </c>
      <c r="H72" s="712"/>
      <c r="I72" s="835"/>
      <c r="J72" s="835"/>
      <c r="K72" s="862"/>
      <c r="L72" s="917"/>
      <c r="M72" s="862"/>
      <c r="N72" s="862"/>
      <c r="O72" s="862"/>
      <c r="P72" s="862"/>
      <c r="Q72" s="862"/>
      <c r="R72" s="862"/>
      <c r="S72" s="862"/>
      <c r="T72" s="862"/>
      <c r="U72" s="862"/>
      <c r="V72" s="862"/>
      <c r="W72" s="862"/>
      <c r="X72" s="862"/>
      <c r="Y72" s="862"/>
      <c r="Z72" s="862"/>
      <c r="AA72" s="835"/>
      <c r="AB72" s="835"/>
      <c r="AC72" s="835"/>
      <c r="AD72" s="835"/>
      <c r="AE72" s="835"/>
      <c r="AF72" s="835"/>
      <c r="AG72" s="835"/>
      <c r="AH72" s="835"/>
      <c r="AI72" s="835"/>
      <c r="AJ72" s="847"/>
      <c r="AK72" s="835"/>
      <c r="AL72" s="835"/>
      <c r="AM72" s="862"/>
      <c r="AN72" s="835"/>
      <c r="AO72" s="835"/>
      <c r="AP72" s="835"/>
      <c r="AQ72" s="835"/>
      <c r="AR72" s="835"/>
      <c r="AS72" s="712"/>
      <c r="AT72" s="259"/>
      <c r="AU72" s="259"/>
    </row>
    <row r="73" spans="5:47" ht="19.5" customHeight="1">
      <c r="E73" s="751"/>
      <c r="F73" s="182" t="s">
        <v>269</v>
      </c>
      <c r="G73" s="20">
        <v>5</v>
      </c>
      <c r="H73" s="711">
        <v>20</v>
      </c>
      <c r="I73" s="833">
        <v>0</v>
      </c>
      <c r="J73" s="833">
        <v>20</v>
      </c>
      <c r="K73" s="836">
        <v>17</v>
      </c>
      <c r="L73" s="915">
        <v>9</v>
      </c>
      <c r="M73" s="836">
        <v>19</v>
      </c>
      <c r="N73" s="836">
        <v>18</v>
      </c>
      <c r="O73" s="836">
        <v>19</v>
      </c>
      <c r="P73" s="836">
        <v>19</v>
      </c>
      <c r="Q73" s="836">
        <v>18</v>
      </c>
      <c r="R73" s="836">
        <v>18</v>
      </c>
      <c r="S73" s="836">
        <v>15</v>
      </c>
      <c r="T73" s="836">
        <v>17</v>
      </c>
      <c r="U73" s="836">
        <v>19</v>
      </c>
      <c r="V73" s="836">
        <v>19</v>
      </c>
      <c r="W73" s="836">
        <v>16</v>
      </c>
      <c r="X73" s="836">
        <v>14</v>
      </c>
      <c r="Y73" s="836">
        <v>19</v>
      </c>
      <c r="Z73" s="892">
        <v>18</v>
      </c>
      <c r="AA73" s="833">
        <v>16</v>
      </c>
      <c r="AB73" s="833">
        <v>19</v>
      </c>
      <c r="AC73" s="833">
        <v>18</v>
      </c>
      <c r="AD73" s="833">
        <v>19</v>
      </c>
      <c r="AE73" s="833">
        <v>18</v>
      </c>
      <c r="AF73" s="833">
        <v>18</v>
      </c>
      <c r="AG73" s="833">
        <v>20</v>
      </c>
      <c r="AH73" s="833">
        <v>19</v>
      </c>
      <c r="AI73" s="833">
        <v>17</v>
      </c>
      <c r="AJ73" s="833">
        <v>16</v>
      </c>
      <c r="AK73" s="833">
        <v>17</v>
      </c>
      <c r="AL73" s="833">
        <v>18</v>
      </c>
      <c r="AM73" s="836">
        <v>17</v>
      </c>
      <c r="AN73" s="833">
        <v>17</v>
      </c>
      <c r="AO73" s="833">
        <v>17</v>
      </c>
      <c r="AP73" s="833">
        <v>18</v>
      </c>
      <c r="AQ73" s="833">
        <v>17</v>
      </c>
      <c r="AR73" s="833">
        <v>17</v>
      </c>
      <c r="AS73" s="711">
        <v>20</v>
      </c>
      <c r="AT73" s="259"/>
      <c r="AU73" s="259"/>
    </row>
    <row r="74" spans="5:47" ht="19.5" customHeight="1">
      <c r="E74" s="751"/>
      <c r="F74" s="182" t="s">
        <v>270</v>
      </c>
      <c r="G74" s="20">
        <v>5</v>
      </c>
      <c r="H74" s="724"/>
      <c r="I74" s="833"/>
      <c r="J74" s="833"/>
      <c r="K74" s="836"/>
      <c r="L74" s="915"/>
      <c r="M74" s="836"/>
      <c r="N74" s="836"/>
      <c r="O74" s="836"/>
      <c r="P74" s="836"/>
      <c r="Q74" s="836"/>
      <c r="R74" s="836"/>
      <c r="S74" s="836"/>
      <c r="T74" s="836"/>
      <c r="U74" s="836"/>
      <c r="V74" s="836"/>
      <c r="W74" s="836"/>
      <c r="X74" s="836"/>
      <c r="Y74" s="836"/>
      <c r="Z74" s="877"/>
      <c r="AA74" s="833"/>
      <c r="AB74" s="833"/>
      <c r="AC74" s="833"/>
      <c r="AD74" s="833"/>
      <c r="AE74" s="833"/>
      <c r="AF74" s="833"/>
      <c r="AG74" s="833"/>
      <c r="AH74" s="833"/>
      <c r="AI74" s="833"/>
      <c r="AJ74" s="833"/>
      <c r="AK74" s="833"/>
      <c r="AL74" s="833"/>
      <c r="AM74" s="836"/>
      <c r="AN74" s="833"/>
      <c r="AO74" s="833"/>
      <c r="AP74" s="833"/>
      <c r="AQ74" s="833"/>
      <c r="AR74" s="833"/>
      <c r="AS74" s="724"/>
      <c r="AT74" s="259"/>
      <c r="AU74" s="259"/>
    </row>
    <row r="75" spans="5:47" ht="19.5" customHeight="1">
      <c r="E75" s="751"/>
      <c r="F75" s="182" t="s">
        <v>271</v>
      </c>
      <c r="G75" s="20">
        <v>3</v>
      </c>
      <c r="H75" s="724"/>
      <c r="I75" s="833"/>
      <c r="J75" s="833"/>
      <c r="K75" s="836"/>
      <c r="L75" s="915"/>
      <c r="M75" s="836"/>
      <c r="N75" s="836"/>
      <c r="O75" s="836"/>
      <c r="P75" s="836"/>
      <c r="Q75" s="836"/>
      <c r="R75" s="836"/>
      <c r="S75" s="836"/>
      <c r="T75" s="836"/>
      <c r="U75" s="836"/>
      <c r="V75" s="836"/>
      <c r="W75" s="836"/>
      <c r="X75" s="836"/>
      <c r="Y75" s="836"/>
      <c r="Z75" s="877"/>
      <c r="AA75" s="833"/>
      <c r="AB75" s="833"/>
      <c r="AC75" s="833"/>
      <c r="AD75" s="833"/>
      <c r="AE75" s="833"/>
      <c r="AF75" s="833"/>
      <c r="AG75" s="833"/>
      <c r="AH75" s="833"/>
      <c r="AI75" s="833"/>
      <c r="AJ75" s="833"/>
      <c r="AK75" s="833"/>
      <c r="AL75" s="833"/>
      <c r="AM75" s="836"/>
      <c r="AN75" s="833"/>
      <c r="AO75" s="833"/>
      <c r="AP75" s="833"/>
      <c r="AQ75" s="833"/>
      <c r="AR75" s="833"/>
      <c r="AS75" s="724"/>
      <c r="AT75" s="259"/>
      <c r="AU75" s="259"/>
    </row>
    <row r="76" spans="5:47" ht="19.5" customHeight="1">
      <c r="E76" s="751"/>
      <c r="F76" s="182" t="s">
        <v>272</v>
      </c>
      <c r="G76" s="20">
        <v>3</v>
      </c>
      <c r="H76" s="724"/>
      <c r="I76" s="833"/>
      <c r="J76" s="833"/>
      <c r="K76" s="836"/>
      <c r="L76" s="915"/>
      <c r="M76" s="836"/>
      <c r="N76" s="836"/>
      <c r="O76" s="836"/>
      <c r="P76" s="836"/>
      <c r="Q76" s="836"/>
      <c r="R76" s="836"/>
      <c r="S76" s="836"/>
      <c r="T76" s="836"/>
      <c r="U76" s="836"/>
      <c r="V76" s="836"/>
      <c r="W76" s="836"/>
      <c r="X76" s="836"/>
      <c r="Y76" s="836"/>
      <c r="Z76" s="877"/>
      <c r="AA76" s="833"/>
      <c r="AB76" s="833"/>
      <c r="AC76" s="833"/>
      <c r="AD76" s="833"/>
      <c r="AE76" s="833"/>
      <c r="AF76" s="833"/>
      <c r="AG76" s="833"/>
      <c r="AH76" s="833"/>
      <c r="AI76" s="833"/>
      <c r="AJ76" s="833"/>
      <c r="AK76" s="833"/>
      <c r="AL76" s="833"/>
      <c r="AM76" s="836"/>
      <c r="AN76" s="833"/>
      <c r="AO76" s="833"/>
      <c r="AP76" s="833"/>
      <c r="AQ76" s="833"/>
      <c r="AR76" s="833"/>
      <c r="AS76" s="724"/>
      <c r="AT76" s="259"/>
      <c r="AU76" s="259"/>
    </row>
    <row r="77" spans="5:47" ht="19.5" customHeight="1">
      <c r="E77" s="751"/>
      <c r="F77" s="182" t="s">
        <v>281</v>
      </c>
      <c r="G77" s="20">
        <v>3</v>
      </c>
      <c r="H77" s="724"/>
      <c r="I77" s="833"/>
      <c r="J77" s="833"/>
      <c r="K77" s="836"/>
      <c r="L77" s="915"/>
      <c r="M77" s="836"/>
      <c r="N77" s="836"/>
      <c r="O77" s="836"/>
      <c r="P77" s="836"/>
      <c r="Q77" s="836"/>
      <c r="R77" s="836"/>
      <c r="S77" s="836"/>
      <c r="T77" s="836"/>
      <c r="U77" s="836"/>
      <c r="V77" s="836"/>
      <c r="W77" s="836"/>
      <c r="X77" s="836"/>
      <c r="Y77" s="836"/>
      <c r="Z77" s="877"/>
      <c r="AA77" s="833"/>
      <c r="AB77" s="833"/>
      <c r="AC77" s="833"/>
      <c r="AD77" s="833"/>
      <c r="AE77" s="833"/>
      <c r="AF77" s="833"/>
      <c r="AG77" s="833"/>
      <c r="AH77" s="833"/>
      <c r="AI77" s="833"/>
      <c r="AJ77" s="833"/>
      <c r="AK77" s="833"/>
      <c r="AL77" s="833"/>
      <c r="AM77" s="836"/>
      <c r="AN77" s="833"/>
      <c r="AO77" s="833"/>
      <c r="AP77" s="833"/>
      <c r="AQ77" s="833"/>
      <c r="AR77" s="833"/>
      <c r="AS77" s="724"/>
      <c r="AT77" s="259"/>
      <c r="AU77" s="259"/>
    </row>
    <row r="78" spans="2:47" ht="19.5" customHeight="1">
      <c r="B78" s="260"/>
      <c r="C78" s="260"/>
      <c r="D78" s="99"/>
      <c r="E78" s="751"/>
      <c r="F78" s="182" t="s">
        <v>282</v>
      </c>
      <c r="G78" s="20">
        <v>1</v>
      </c>
      <c r="H78" s="340"/>
      <c r="I78" s="833"/>
      <c r="J78" s="833"/>
      <c r="K78" s="836"/>
      <c r="L78" s="915"/>
      <c r="M78" s="836"/>
      <c r="N78" s="836"/>
      <c r="O78" s="836"/>
      <c r="P78" s="836"/>
      <c r="Q78" s="836"/>
      <c r="R78" s="836"/>
      <c r="S78" s="836"/>
      <c r="T78" s="836"/>
      <c r="U78" s="836"/>
      <c r="V78" s="836"/>
      <c r="W78" s="836"/>
      <c r="X78" s="836"/>
      <c r="Y78" s="836"/>
      <c r="Z78" s="862"/>
      <c r="AA78" s="833"/>
      <c r="AB78" s="833"/>
      <c r="AC78" s="833"/>
      <c r="AD78" s="833"/>
      <c r="AE78" s="833"/>
      <c r="AF78" s="833"/>
      <c r="AG78" s="833"/>
      <c r="AH78" s="833"/>
      <c r="AI78" s="833"/>
      <c r="AJ78" s="833"/>
      <c r="AK78" s="833"/>
      <c r="AL78" s="833"/>
      <c r="AM78" s="836"/>
      <c r="AN78" s="833"/>
      <c r="AO78" s="833"/>
      <c r="AP78" s="833"/>
      <c r="AQ78" s="833"/>
      <c r="AR78" s="833"/>
      <c r="AS78" s="88"/>
      <c r="AT78" s="26"/>
      <c r="AU78" s="26"/>
    </row>
    <row r="79" spans="2:47" ht="19.5" customHeight="1">
      <c r="B79" s="260"/>
      <c r="C79" s="260"/>
      <c r="D79" s="99"/>
      <c r="E79" s="751"/>
      <c r="F79" s="177" t="s">
        <v>268</v>
      </c>
      <c r="G79" s="671">
        <v>10</v>
      </c>
      <c r="H79" s="611">
        <v>10</v>
      </c>
      <c r="I79" s="655">
        <v>0</v>
      </c>
      <c r="J79" s="655">
        <v>0</v>
      </c>
      <c r="K79" s="658">
        <v>0</v>
      </c>
      <c r="L79" s="658">
        <v>0</v>
      </c>
      <c r="M79" s="360">
        <v>10</v>
      </c>
      <c r="N79" s="658">
        <v>0</v>
      </c>
      <c r="O79" s="658">
        <v>0</v>
      </c>
      <c r="P79" s="360">
        <v>5</v>
      </c>
      <c r="Q79" s="658">
        <v>0</v>
      </c>
      <c r="R79" s="360">
        <v>5</v>
      </c>
      <c r="S79" s="658">
        <v>0</v>
      </c>
      <c r="T79" s="658">
        <v>0</v>
      </c>
      <c r="U79" s="360">
        <v>5</v>
      </c>
      <c r="V79" s="658">
        <v>0</v>
      </c>
      <c r="W79" s="658">
        <v>0</v>
      </c>
      <c r="X79" s="658">
        <v>0</v>
      </c>
      <c r="Y79" s="360">
        <v>5</v>
      </c>
      <c r="Z79" s="658">
        <v>0</v>
      </c>
      <c r="AA79" s="377">
        <v>5</v>
      </c>
      <c r="AB79" s="377">
        <v>10</v>
      </c>
      <c r="AC79" s="655">
        <v>0</v>
      </c>
      <c r="AD79" s="377">
        <v>10</v>
      </c>
      <c r="AE79" s="377">
        <v>5</v>
      </c>
      <c r="AF79" s="655">
        <v>0</v>
      </c>
      <c r="AG79" s="377">
        <v>5</v>
      </c>
      <c r="AH79" s="655">
        <v>0</v>
      </c>
      <c r="AI79" s="655">
        <v>0</v>
      </c>
      <c r="AJ79" s="655">
        <v>0</v>
      </c>
      <c r="AK79" s="655">
        <v>0</v>
      </c>
      <c r="AL79" s="655">
        <v>0</v>
      </c>
      <c r="AM79" s="658">
        <v>0</v>
      </c>
      <c r="AN79" s="655">
        <v>0</v>
      </c>
      <c r="AO79" s="655">
        <v>0</v>
      </c>
      <c r="AP79" s="377">
        <v>5</v>
      </c>
      <c r="AQ79" s="655">
        <v>0</v>
      </c>
      <c r="AR79" s="377">
        <v>10</v>
      </c>
      <c r="AS79" s="22">
        <v>10</v>
      </c>
      <c r="AT79" s="26"/>
      <c r="AU79" s="26"/>
    </row>
    <row r="80" spans="2:47" ht="19.5" customHeight="1" thickBot="1">
      <c r="B80" s="260"/>
      <c r="C80" s="260"/>
      <c r="D80" s="99"/>
      <c r="E80" s="751"/>
      <c r="F80" s="458" t="s">
        <v>583</v>
      </c>
      <c r="G80" s="586">
        <v>10</v>
      </c>
      <c r="H80" s="447">
        <v>10</v>
      </c>
      <c r="I80" s="624">
        <v>8</v>
      </c>
      <c r="J80" s="624">
        <v>10</v>
      </c>
      <c r="K80" s="619">
        <v>10</v>
      </c>
      <c r="L80" s="619">
        <v>10</v>
      </c>
      <c r="M80" s="619">
        <v>10</v>
      </c>
      <c r="N80" s="619">
        <v>10</v>
      </c>
      <c r="O80" s="619">
        <v>10</v>
      </c>
      <c r="P80" s="619">
        <v>9</v>
      </c>
      <c r="Q80" s="619">
        <v>9</v>
      </c>
      <c r="R80" s="619">
        <v>10</v>
      </c>
      <c r="S80" s="619">
        <v>10</v>
      </c>
      <c r="T80" s="619">
        <v>9</v>
      </c>
      <c r="U80" s="619">
        <v>9</v>
      </c>
      <c r="V80" s="619">
        <v>9</v>
      </c>
      <c r="W80" s="619">
        <v>10</v>
      </c>
      <c r="X80" s="619">
        <v>8</v>
      </c>
      <c r="Y80" s="619">
        <v>9</v>
      </c>
      <c r="Z80" s="619">
        <v>10</v>
      </c>
      <c r="AA80" s="624">
        <v>10</v>
      </c>
      <c r="AB80" s="624">
        <v>9</v>
      </c>
      <c r="AC80" s="624">
        <v>10</v>
      </c>
      <c r="AD80" s="624">
        <v>5</v>
      </c>
      <c r="AE80" s="624">
        <v>9</v>
      </c>
      <c r="AF80" s="624">
        <v>10</v>
      </c>
      <c r="AG80" s="624">
        <v>10</v>
      </c>
      <c r="AH80" s="624">
        <v>10</v>
      </c>
      <c r="AI80" s="624">
        <v>10</v>
      </c>
      <c r="AJ80" s="624">
        <v>8</v>
      </c>
      <c r="AK80" s="624">
        <v>10</v>
      </c>
      <c r="AL80" s="624">
        <v>9</v>
      </c>
      <c r="AM80" s="619">
        <v>10</v>
      </c>
      <c r="AN80" s="624">
        <v>10</v>
      </c>
      <c r="AO80" s="624">
        <v>9</v>
      </c>
      <c r="AP80" s="624">
        <v>10</v>
      </c>
      <c r="AQ80" s="624">
        <v>10</v>
      </c>
      <c r="AR80" s="624">
        <v>10</v>
      </c>
      <c r="AS80" s="447">
        <v>10</v>
      </c>
      <c r="AT80" s="26"/>
      <c r="AU80" s="26"/>
    </row>
    <row r="81" spans="2:47" ht="19.5" customHeight="1" thickBot="1">
      <c r="B81" s="260"/>
      <c r="C81" s="260"/>
      <c r="D81" s="99"/>
      <c r="E81" s="752"/>
      <c r="F81" s="685" t="s">
        <v>211</v>
      </c>
      <c r="G81" s="686"/>
      <c r="H81" s="25">
        <v>6</v>
      </c>
      <c r="I81" s="664">
        <f aca="true" t="shared" si="12" ref="I81:N81">SUM(I68:I80)/10</f>
        <v>2.8</v>
      </c>
      <c r="J81" s="279">
        <f t="shared" si="12"/>
        <v>5</v>
      </c>
      <c r="K81" s="279">
        <f t="shared" si="12"/>
        <v>4.2</v>
      </c>
      <c r="L81" s="664">
        <f t="shared" si="12"/>
        <v>2.7</v>
      </c>
      <c r="M81" s="279">
        <f t="shared" si="12"/>
        <v>5.2</v>
      </c>
      <c r="N81" s="279">
        <f t="shared" si="12"/>
        <v>4.1</v>
      </c>
      <c r="O81" s="279">
        <f>SUM(O68:O80)/10</f>
        <v>4.8</v>
      </c>
      <c r="P81" s="279">
        <f aca="true" t="shared" si="13" ref="P81:AR81">SUM(P68:P80)/10</f>
        <v>5.3</v>
      </c>
      <c r="Q81" s="279">
        <f t="shared" si="13"/>
        <v>4.5</v>
      </c>
      <c r="R81" s="279">
        <f t="shared" si="13"/>
        <v>5.3</v>
      </c>
      <c r="S81" s="279">
        <f t="shared" si="13"/>
        <v>4.5</v>
      </c>
      <c r="T81" s="279">
        <f t="shared" si="13"/>
        <v>3.8</v>
      </c>
      <c r="U81" s="279">
        <f t="shared" si="13"/>
        <v>5.3</v>
      </c>
      <c r="V81" s="279">
        <f t="shared" si="13"/>
        <v>4.3</v>
      </c>
      <c r="W81" s="279">
        <f t="shared" si="13"/>
        <v>4.1</v>
      </c>
      <c r="X81" s="279">
        <f t="shared" si="13"/>
        <v>4.9</v>
      </c>
      <c r="Y81" s="279">
        <f t="shared" si="13"/>
        <v>5.3</v>
      </c>
      <c r="Z81" s="279">
        <f t="shared" si="13"/>
        <v>4.3</v>
      </c>
      <c r="AA81" s="279">
        <f t="shared" si="13"/>
        <v>4.6</v>
      </c>
      <c r="AB81" s="279">
        <f t="shared" si="13"/>
        <v>5.8</v>
      </c>
      <c r="AC81" s="279">
        <f t="shared" si="13"/>
        <v>4.8</v>
      </c>
      <c r="AD81" s="279">
        <f t="shared" si="13"/>
        <v>5.4</v>
      </c>
      <c r="AE81" s="279">
        <f t="shared" si="13"/>
        <v>4.7</v>
      </c>
      <c r="AF81" s="279">
        <f t="shared" si="13"/>
        <v>4.8</v>
      </c>
      <c r="AG81" s="279">
        <f t="shared" si="13"/>
        <v>5.5</v>
      </c>
      <c r="AH81" s="279">
        <f t="shared" si="13"/>
        <v>4.7</v>
      </c>
      <c r="AI81" s="279">
        <f t="shared" si="13"/>
        <v>4.7</v>
      </c>
      <c r="AJ81" s="279">
        <f t="shared" si="13"/>
        <v>3.1</v>
      </c>
      <c r="AK81" s="279">
        <f t="shared" si="13"/>
        <v>4.2</v>
      </c>
      <c r="AL81" s="279">
        <f t="shared" si="13"/>
        <v>4.15</v>
      </c>
      <c r="AM81" s="279">
        <f t="shared" si="13"/>
        <v>4.7</v>
      </c>
      <c r="AN81" s="279">
        <f t="shared" si="13"/>
        <v>3.7</v>
      </c>
      <c r="AO81" s="279">
        <f t="shared" si="13"/>
        <v>3.9</v>
      </c>
      <c r="AP81" s="279">
        <f t="shared" si="13"/>
        <v>4.6</v>
      </c>
      <c r="AQ81" s="279">
        <f t="shared" si="13"/>
        <v>4.7</v>
      </c>
      <c r="AR81" s="279">
        <f t="shared" si="13"/>
        <v>5.6</v>
      </c>
      <c r="AS81" s="25">
        <v>6</v>
      </c>
      <c r="AT81" s="259"/>
      <c r="AU81" s="259"/>
    </row>
    <row r="82" spans="2:47" ht="19.5" customHeight="1">
      <c r="B82" s="260"/>
      <c r="C82" s="260"/>
      <c r="D82" s="99"/>
      <c r="E82" s="751" t="s">
        <v>284</v>
      </c>
      <c r="F82" s="460" t="s">
        <v>273</v>
      </c>
      <c r="G82" s="570">
        <v>5</v>
      </c>
      <c r="H82" s="448">
        <v>5</v>
      </c>
      <c r="I82" s="629">
        <v>5</v>
      </c>
      <c r="J82" s="629">
        <v>5</v>
      </c>
      <c r="K82" s="639">
        <v>5</v>
      </c>
      <c r="L82" s="639">
        <v>5</v>
      </c>
      <c r="M82" s="639">
        <v>5</v>
      </c>
      <c r="N82" s="639">
        <v>5</v>
      </c>
      <c r="O82" s="639">
        <v>5</v>
      </c>
      <c r="P82" s="639">
        <v>5</v>
      </c>
      <c r="Q82" s="639">
        <v>5</v>
      </c>
      <c r="R82" s="639">
        <v>5</v>
      </c>
      <c r="S82" s="639">
        <v>5</v>
      </c>
      <c r="T82" s="639">
        <v>5</v>
      </c>
      <c r="U82" s="639">
        <v>5</v>
      </c>
      <c r="V82" s="639">
        <v>5</v>
      </c>
      <c r="W82" s="639">
        <v>5</v>
      </c>
      <c r="X82" s="639">
        <v>5</v>
      </c>
      <c r="Y82" s="639">
        <v>5</v>
      </c>
      <c r="Z82" s="639">
        <v>5</v>
      </c>
      <c r="AA82" s="629">
        <v>5</v>
      </c>
      <c r="AB82" s="629">
        <v>5</v>
      </c>
      <c r="AC82" s="629">
        <v>5</v>
      </c>
      <c r="AD82" s="629">
        <v>5</v>
      </c>
      <c r="AE82" s="629">
        <v>4</v>
      </c>
      <c r="AF82" s="629">
        <v>5</v>
      </c>
      <c r="AG82" s="629">
        <v>5</v>
      </c>
      <c r="AH82" s="629">
        <v>5</v>
      </c>
      <c r="AI82" s="629">
        <v>5</v>
      </c>
      <c r="AJ82" s="629">
        <v>5</v>
      </c>
      <c r="AK82" s="629">
        <v>5</v>
      </c>
      <c r="AL82" s="629">
        <v>5</v>
      </c>
      <c r="AM82" s="639">
        <v>5</v>
      </c>
      <c r="AN82" s="629">
        <v>5</v>
      </c>
      <c r="AO82" s="629">
        <v>5</v>
      </c>
      <c r="AP82" s="629">
        <v>5</v>
      </c>
      <c r="AQ82" s="629">
        <v>4</v>
      </c>
      <c r="AR82" s="629">
        <v>5</v>
      </c>
      <c r="AS82" s="448">
        <v>10</v>
      </c>
      <c r="AT82" s="26"/>
      <c r="AU82" s="26"/>
    </row>
    <row r="83" spans="5:47" ht="19.5" customHeight="1">
      <c r="E83" s="751"/>
      <c r="F83" s="174" t="s">
        <v>274</v>
      </c>
      <c r="G83" s="41">
        <v>4</v>
      </c>
      <c r="H83" s="748">
        <v>20</v>
      </c>
      <c r="I83" s="845">
        <v>20</v>
      </c>
      <c r="J83" s="845">
        <v>22</v>
      </c>
      <c r="K83" s="877">
        <v>21</v>
      </c>
      <c r="L83" s="877">
        <v>13</v>
      </c>
      <c r="M83" s="877">
        <v>18</v>
      </c>
      <c r="N83" s="877">
        <v>16</v>
      </c>
      <c r="O83" s="877">
        <v>20</v>
      </c>
      <c r="P83" s="877">
        <v>19</v>
      </c>
      <c r="Q83" s="877">
        <v>18</v>
      </c>
      <c r="R83" s="918">
        <v>10</v>
      </c>
      <c r="S83" s="877">
        <v>20</v>
      </c>
      <c r="T83" s="877">
        <v>20</v>
      </c>
      <c r="U83" s="877">
        <v>20</v>
      </c>
      <c r="V83" s="877">
        <v>20</v>
      </c>
      <c r="W83" s="877">
        <v>18</v>
      </c>
      <c r="X83" s="918">
        <v>10</v>
      </c>
      <c r="Y83" s="877">
        <v>18</v>
      </c>
      <c r="Z83" s="892">
        <v>20</v>
      </c>
      <c r="AA83" s="845">
        <v>19</v>
      </c>
      <c r="AB83" s="845">
        <v>20</v>
      </c>
      <c r="AC83" s="845">
        <v>14</v>
      </c>
      <c r="AD83" s="845">
        <v>18</v>
      </c>
      <c r="AE83" s="845">
        <v>19</v>
      </c>
      <c r="AF83" s="851">
        <v>10</v>
      </c>
      <c r="AG83" s="845">
        <v>20</v>
      </c>
      <c r="AH83" s="845">
        <v>18</v>
      </c>
      <c r="AI83" s="845">
        <v>19</v>
      </c>
      <c r="AJ83" s="851">
        <v>8</v>
      </c>
      <c r="AK83" s="845">
        <v>20</v>
      </c>
      <c r="AL83" s="845">
        <v>18</v>
      </c>
      <c r="AM83" s="877">
        <v>14</v>
      </c>
      <c r="AN83" s="845">
        <v>20</v>
      </c>
      <c r="AO83" s="845">
        <v>19</v>
      </c>
      <c r="AP83" s="845">
        <v>18</v>
      </c>
      <c r="AQ83" s="845">
        <v>10</v>
      </c>
      <c r="AR83" s="845">
        <v>17</v>
      </c>
      <c r="AS83" s="711">
        <v>20</v>
      </c>
      <c r="AT83" s="259"/>
      <c r="AU83" s="259"/>
    </row>
    <row r="84" spans="5:47" ht="19.5" customHeight="1">
      <c r="E84" s="751"/>
      <c r="F84" s="174" t="s">
        <v>275</v>
      </c>
      <c r="G84" s="41">
        <v>2</v>
      </c>
      <c r="H84" s="748"/>
      <c r="I84" s="845"/>
      <c r="J84" s="845"/>
      <c r="K84" s="877"/>
      <c r="L84" s="877"/>
      <c r="M84" s="877"/>
      <c r="N84" s="877"/>
      <c r="O84" s="877"/>
      <c r="P84" s="877"/>
      <c r="Q84" s="877"/>
      <c r="R84" s="918"/>
      <c r="S84" s="877"/>
      <c r="T84" s="877"/>
      <c r="U84" s="877"/>
      <c r="V84" s="877"/>
      <c r="W84" s="877"/>
      <c r="X84" s="918"/>
      <c r="Y84" s="877"/>
      <c r="Z84" s="877"/>
      <c r="AA84" s="845"/>
      <c r="AB84" s="845"/>
      <c r="AC84" s="845"/>
      <c r="AD84" s="845"/>
      <c r="AE84" s="845"/>
      <c r="AF84" s="851"/>
      <c r="AG84" s="845"/>
      <c r="AH84" s="845"/>
      <c r="AI84" s="845"/>
      <c r="AJ84" s="851"/>
      <c r="AK84" s="845"/>
      <c r="AL84" s="845"/>
      <c r="AM84" s="877"/>
      <c r="AN84" s="845"/>
      <c r="AO84" s="845"/>
      <c r="AP84" s="845"/>
      <c r="AQ84" s="845"/>
      <c r="AR84" s="845"/>
      <c r="AS84" s="724"/>
      <c r="AT84" s="259"/>
      <c r="AU84" s="259"/>
    </row>
    <row r="85" spans="5:47" ht="19.5" customHeight="1">
      <c r="E85" s="751"/>
      <c r="F85" s="174" t="s">
        <v>276</v>
      </c>
      <c r="G85" s="41">
        <v>2</v>
      </c>
      <c r="H85" s="748"/>
      <c r="I85" s="845"/>
      <c r="J85" s="845"/>
      <c r="K85" s="877"/>
      <c r="L85" s="877"/>
      <c r="M85" s="877"/>
      <c r="N85" s="877"/>
      <c r="O85" s="877"/>
      <c r="P85" s="877"/>
      <c r="Q85" s="877"/>
      <c r="R85" s="918"/>
      <c r="S85" s="877"/>
      <c r="T85" s="877"/>
      <c r="U85" s="877"/>
      <c r="V85" s="877"/>
      <c r="W85" s="877"/>
      <c r="X85" s="918"/>
      <c r="Y85" s="877"/>
      <c r="Z85" s="877"/>
      <c r="AA85" s="845"/>
      <c r="AB85" s="845"/>
      <c r="AC85" s="845"/>
      <c r="AD85" s="845"/>
      <c r="AE85" s="845"/>
      <c r="AF85" s="851"/>
      <c r="AG85" s="845"/>
      <c r="AH85" s="845"/>
      <c r="AI85" s="845"/>
      <c r="AJ85" s="851"/>
      <c r="AK85" s="845"/>
      <c r="AL85" s="845"/>
      <c r="AM85" s="877"/>
      <c r="AN85" s="845"/>
      <c r="AO85" s="845"/>
      <c r="AP85" s="845"/>
      <c r="AQ85" s="845"/>
      <c r="AR85" s="845"/>
      <c r="AS85" s="724"/>
      <c r="AT85" s="259"/>
      <c r="AU85" s="259"/>
    </row>
    <row r="86" spans="5:47" ht="19.5" customHeight="1">
      <c r="E86" s="751"/>
      <c r="F86" s="174" t="s">
        <v>277</v>
      </c>
      <c r="G86" s="41">
        <v>2</v>
      </c>
      <c r="H86" s="748"/>
      <c r="I86" s="845"/>
      <c r="J86" s="845"/>
      <c r="K86" s="877"/>
      <c r="L86" s="877"/>
      <c r="M86" s="877"/>
      <c r="N86" s="877"/>
      <c r="O86" s="877"/>
      <c r="P86" s="877"/>
      <c r="Q86" s="877"/>
      <c r="R86" s="918"/>
      <c r="S86" s="877"/>
      <c r="T86" s="877"/>
      <c r="U86" s="877"/>
      <c r="V86" s="877"/>
      <c r="W86" s="877"/>
      <c r="X86" s="918"/>
      <c r="Y86" s="877"/>
      <c r="Z86" s="877"/>
      <c r="AA86" s="845"/>
      <c r="AB86" s="845"/>
      <c r="AC86" s="845"/>
      <c r="AD86" s="845"/>
      <c r="AE86" s="845"/>
      <c r="AF86" s="851"/>
      <c r="AG86" s="845"/>
      <c r="AH86" s="845"/>
      <c r="AI86" s="845"/>
      <c r="AJ86" s="851"/>
      <c r="AK86" s="845"/>
      <c r="AL86" s="845"/>
      <c r="AM86" s="877"/>
      <c r="AN86" s="845"/>
      <c r="AO86" s="845"/>
      <c r="AP86" s="845"/>
      <c r="AQ86" s="845"/>
      <c r="AR86" s="845"/>
      <c r="AS86" s="724"/>
      <c r="AT86" s="259"/>
      <c r="AU86" s="259"/>
    </row>
    <row r="87" spans="5:47" ht="19.5" customHeight="1">
      <c r="E87" s="751"/>
      <c r="F87" s="174" t="s">
        <v>278</v>
      </c>
      <c r="G87" s="41">
        <v>5</v>
      </c>
      <c r="H87" s="748"/>
      <c r="I87" s="845"/>
      <c r="J87" s="845"/>
      <c r="K87" s="877"/>
      <c r="L87" s="877"/>
      <c r="M87" s="877"/>
      <c r="N87" s="877"/>
      <c r="O87" s="877"/>
      <c r="P87" s="877"/>
      <c r="Q87" s="877"/>
      <c r="R87" s="918"/>
      <c r="S87" s="877"/>
      <c r="T87" s="877"/>
      <c r="U87" s="877"/>
      <c r="V87" s="877"/>
      <c r="W87" s="877"/>
      <c r="X87" s="918"/>
      <c r="Y87" s="877"/>
      <c r="Z87" s="877"/>
      <c r="AA87" s="845"/>
      <c r="AB87" s="845"/>
      <c r="AC87" s="845"/>
      <c r="AD87" s="845"/>
      <c r="AE87" s="845"/>
      <c r="AF87" s="851"/>
      <c r="AG87" s="845"/>
      <c r="AH87" s="845"/>
      <c r="AI87" s="845"/>
      <c r="AJ87" s="851"/>
      <c r="AK87" s="845"/>
      <c r="AL87" s="845"/>
      <c r="AM87" s="877"/>
      <c r="AN87" s="845"/>
      <c r="AO87" s="845"/>
      <c r="AP87" s="845"/>
      <c r="AQ87" s="845"/>
      <c r="AR87" s="845"/>
      <c r="AS87" s="724"/>
      <c r="AT87" s="259"/>
      <c r="AU87" s="259"/>
    </row>
    <row r="88" spans="5:47" ht="19.5" customHeight="1">
      <c r="E88" s="751"/>
      <c r="F88" s="174" t="s">
        <v>279</v>
      </c>
      <c r="G88" s="41">
        <v>5</v>
      </c>
      <c r="H88" s="748"/>
      <c r="I88" s="835"/>
      <c r="J88" s="835"/>
      <c r="K88" s="862"/>
      <c r="L88" s="862"/>
      <c r="M88" s="862"/>
      <c r="N88" s="862"/>
      <c r="O88" s="862"/>
      <c r="P88" s="862"/>
      <c r="Q88" s="862"/>
      <c r="R88" s="917"/>
      <c r="S88" s="862"/>
      <c r="T88" s="862"/>
      <c r="U88" s="862"/>
      <c r="V88" s="862"/>
      <c r="W88" s="862"/>
      <c r="X88" s="917"/>
      <c r="Y88" s="862"/>
      <c r="Z88" s="862"/>
      <c r="AA88" s="835"/>
      <c r="AB88" s="835"/>
      <c r="AC88" s="835"/>
      <c r="AD88" s="835"/>
      <c r="AE88" s="835"/>
      <c r="AF88" s="847"/>
      <c r="AG88" s="835"/>
      <c r="AH88" s="835"/>
      <c r="AI88" s="835"/>
      <c r="AJ88" s="847"/>
      <c r="AK88" s="835"/>
      <c r="AL88" s="835"/>
      <c r="AM88" s="862"/>
      <c r="AN88" s="835"/>
      <c r="AO88" s="835"/>
      <c r="AP88" s="835"/>
      <c r="AQ88" s="835"/>
      <c r="AR88" s="835"/>
      <c r="AS88" s="712"/>
      <c r="AT88" s="259"/>
      <c r="AU88" s="259"/>
    </row>
    <row r="89" spans="5:47" ht="19.5" customHeight="1">
      <c r="E89" s="751"/>
      <c r="F89" s="174" t="s">
        <v>280</v>
      </c>
      <c r="G89" s="41">
        <v>10</v>
      </c>
      <c r="H89" s="748">
        <v>30</v>
      </c>
      <c r="I89" s="844">
        <v>20</v>
      </c>
      <c r="J89" s="844">
        <v>20</v>
      </c>
      <c r="K89" s="892">
        <v>22</v>
      </c>
      <c r="L89" s="893">
        <v>4</v>
      </c>
      <c r="M89" s="892">
        <v>20</v>
      </c>
      <c r="N89" s="893">
        <v>10</v>
      </c>
      <c r="O89" s="892">
        <v>20</v>
      </c>
      <c r="P89" s="892">
        <v>20</v>
      </c>
      <c r="Q89" s="892">
        <v>20</v>
      </c>
      <c r="R89" s="893">
        <v>10</v>
      </c>
      <c r="S89" s="892">
        <v>20</v>
      </c>
      <c r="T89" s="893">
        <v>12</v>
      </c>
      <c r="U89" s="893">
        <v>16</v>
      </c>
      <c r="V89" s="892">
        <v>30</v>
      </c>
      <c r="W89" s="892">
        <v>26</v>
      </c>
      <c r="X89" s="893">
        <v>16</v>
      </c>
      <c r="Y89" s="892">
        <v>18</v>
      </c>
      <c r="Z89" s="892">
        <v>25</v>
      </c>
      <c r="AA89" s="844">
        <v>20</v>
      </c>
      <c r="AB89" s="844">
        <v>20</v>
      </c>
      <c r="AC89" s="852">
        <v>5</v>
      </c>
      <c r="AD89" s="844">
        <v>20</v>
      </c>
      <c r="AE89" s="852">
        <v>12</v>
      </c>
      <c r="AF89" s="852">
        <v>12</v>
      </c>
      <c r="AG89" s="844">
        <v>20</v>
      </c>
      <c r="AH89" s="844">
        <v>15</v>
      </c>
      <c r="AI89" s="852">
        <v>17</v>
      </c>
      <c r="AJ89" s="852">
        <v>10</v>
      </c>
      <c r="AK89" s="844">
        <v>20</v>
      </c>
      <c r="AL89" s="844">
        <v>20</v>
      </c>
      <c r="AM89" s="893">
        <v>12</v>
      </c>
      <c r="AN89" s="844">
        <v>30</v>
      </c>
      <c r="AO89" s="852">
        <v>12</v>
      </c>
      <c r="AP89" s="844">
        <v>20</v>
      </c>
      <c r="AQ89" s="844">
        <v>20</v>
      </c>
      <c r="AR89" s="844">
        <v>20</v>
      </c>
      <c r="AS89" s="711">
        <v>30</v>
      </c>
      <c r="AT89" s="259"/>
      <c r="AU89" s="259"/>
    </row>
    <row r="90" spans="5:47" ht="19.5" customHeight="1" thickBot="1">
      <c r="E90" s="751"/>
      <c r="F90" s="175" t="s">
        <v>260</v>
      </c>
      <c r="G90" s="43">
        <v>20</v>
      </c>
      <c r="H90" s="711"/>
      <c r="I90" s="846"/>
      <c r="J90" s="846"/>
      <c r="K90" s="898"/>
      <c r="L90" s="894"/>
      <c r="M90" s="898"/>
      <c r="N90" s="894"/>
      <c r="O90" s="898"/>
      <c r="P90" s="898"/>
      <c r="Q90" s="898"/>
      <c r="R90" s="894"/>
      <c r="S90" s="898"/>
      <c r="T90" s="894"/>
      <c r="U90" s="894"/>
      <c r="V90" s="898"/>
      <c r="W90" s="898"/>
      <c r="X90" s="894"/>
      <c r="Y90" s="898"/>
      <c r="Z90" s="898"/>
      <c r="AA90" s="846"/>
      <c r="AB90" s="846"/>
      <c r="AC90" s="853"/>
      <c r="AD90" s="846"/>
      <c r="AE90" s="853"/>
      <c r="AF90" s="853"/>
      <c r="AG90" s="846"/>
      <c r="AH90" s="846"/>
      <c r="AI90" s="853"/>
      <c r="AJ90" s="853"/>
      <c r="AK90" s="846"/>
      <c r="AL90" s="846"/>
      <c r="AM90" s="894"/>
      <c r="AN90" s="846"/>
      <c r="AO90" s="853"/>
      <c r="AP90" s="846"/>
      <c r="AQ90" s="846"/>
      <c r="AR90" s="846"/>
      <c r="AS90" s="725"/>
      <c r="AT90" s="259"/>
      <c r="AU90" s="259"/>
    </row>
    <row r="91" spans="5:47" ht="19.5" customHeight="1" thickBot="1">
      <c r="E91" s="752"/>
      <c r="F91" s="685" t="s">
        <v>211</v>
      </c>
      <c r="G91" s="686"/>
      <c r="H91" s="168">
        <v>5.5</v>
      </c>
      <c r="I91" s="279">
        <f aca="true" t="shared" si="14" ref="I91:AR91">SUM(I82:I89)/10</f>
        <v>4.5</v>
      </c>
      <c r="J91" s="279">
        <f>SUM(J82:J89)/10</f>
        <v>4.7</v>
      </c>
      <c r="K91" s="279">
        <f t="shared" si="14"/>
        <v>4.8</v>
      </c>
      <c r="L91" s="664">
        <f t="shared" si="14"/>
        <v>2.2</v>
      </c>
      <c r="M91" s="279">
        <f t="shared" si="14"/>
        <v>4.3</v>
      </c>
      <c r="N91" s="664">
        <f t="shared" si="14"/>
        <v>3.1</v>
      </c>
      <c r="O91" s="279">
        <f t="shared" si="14"/>
        <v>4.5</v>
      </c>
      <c r="P91" s="279">
        <f t="shared" si="14"/>
        <v>4.4</v>
      </c>
      <c r="Q91" s="279">
        <f t="shared" si="14"/>
        <v>4.3</v>
      </c>
      <c r="R91" s="664">
        <f t="shared" si="14"/>
        <v>2.5</v>
      </c>
      <c r="S91" s="279">
        <f t="shared" si="14"/>
        <v>4.5</v>
      </c>
      <c r="T91" s="279">
        <f t="shared" si="14"/>
        <v>3.7</v>
      </c>
      <c r="U91" s="279">
        <f t="shared" si="14"/>
        <v>4.1</v>
      </c>
      <c r="V91" s="279">
        <f t="shared" si="14"/>
        <v>5.5</v>
      </c>
      <c r="W91" s="279">
        <f t="shared" si="14"/>
        <v>4.9</v>
      </c>
      <c r="X91" s="664">
        <f t="shared" si="14"/>
        <v>3.1</v>
      </c>
      <c r="Y91" s="279">
        <f t="shared" si="14"/>
        <v>4.1</v>
      </c>
      <c r="Z91" s="279">
        <f t="shared" si="14"/>
        <v>5</v>
      </c>
      <c r="AA91" s="279">
        <f t="shared" si="14"/>
        <v>4.4</v>
      </c>
      <c r="AB91" s="279">
        <f t="shared" si="14"/>
        <v>4.5</v>
      </c>
      <c r="AC91" s="664">
        <f t="shared" si="14"/>
        <v>2.4</v>
      </c>
      <c r="AD91" s="279">
        <f t="shared" si="14"/>
        <v>4.3</v>
      </c>
      <c r="AE91" s="279">
        <f t="shared" si="14"/>
        <v>3.5</v>
      </c>
      <c r="AF91" s="664">
        <f t="shared" si="14"/>
        <v>2.7</v>
      </c>
      <c r="AG91" s="279">
        <f t="shared" si="14"/>
        <v>4.5</v>
      </c>
      <c r="AH91" s="279">
        <f t="shared" si="14"/>
        <v>3.8</v>
      </c>
      <c r="AI91" s="279">
        <f t="shared" si="14"/>
        <v>4.1</v>
      </c>
      <c r="AJ91" s="664">
        <f t="shared" si="14"/>
        <v>2.3</v>
      </c>
      <c r="AK91" s="279">
        <f t="shared" si="14"/>
        <v>4.5</v>
      </c>
      <c r="AL91" s="279">
        <f t="shared" si="14"/>
        <v>4.3</v>
      </c>
      <c r="AM91" s="664">
        <f t="shared" si="14"/>
        <v>3.1</v>
      </c>
      <c r="AN91" s="279">
        <f t="shared" si="14"/>
        <v>5.5</v>
      </c>
      <c r="AO91" s="279">
        <f t="shared" si="14"/>
        <v>3.6</v>
      </c>
      <c r="AP91" s="279">
        <f t="shared" si="14"/>
        <v>4.3</v>
      </c>
      <c r="AQ91" s="279">
        <f t="shared" si="14"/>
        <v>3.4</v>
      </c>
      <c r="AR91" s="279">
        <f t="shared" si="14"/>
        <v>4.2</v>
      </c>
      <c r="AS91" s="168">
        <v>5.5</v>
      </c>
      <c r="AT91" s="26"/>
      <c r="AU91" s="26"/>
    </row>
    <row r="92" spans="5:47" ht="20.25" customHeight="1" thickBot="1">
      <c r="E92" s="749" t="s">
        <v>285</v>
      </c>
      <c r="F92" s="460" t="s">
        <v>288</v>
      </c>
      <c r="G92" s="570">
        <v>5</v>
      </c>
      <c r="H92" s="436">
        <v>5</v>
      </c>
      <c r="I92" s="629">
        <v>5</v>
      </c>
      <c r="J92" s="629">
        <v>5</v>
      </c>
      <c r="K92" s="639">
        <v>5</v>
      </c>
      <c r="L92" s="639">
        <v>5</v>
      </c>
      <c r="M92" s="639">
        <v>5</v>
      </c>
      <c r="N92" s="639">
        <v>5</v>
      </c>
      <c r="O92" s="639">
        <v>5</v>
      </c>
      <c r="P92" s="639">
        <v>5</v>
      </c>
      <c r="Q92" s="639">
        <v>5</v>
      </c>
      <c r="R92" s="639">
        <v>5</v>
      </c>
      <c r="S92" s="639">
        <v>5</v>
      </c>
      <c r="T92" s="639">
        <v>5</v>
      </c>
      <c r="U92" s="639">
        <v>5</v>
      </c>
      <c r="V92" s="639">
        <v>5</v>
      </c>
      <c r="W92" s="639">
        <v>5</v>
      </c>
      <c r="X92" s="639">
        <v>5</v>
      </c>
      <c r="Y92" s="639">
        <v>5</v>
      </c>
      <c r="Z92" s="639">
        <v>5</v>
      </c>
      <c r="AA92" s="629">
        <v>5</v>
      </c>
      <c r="AB92" s="629">
        <v>5</v>
      </c>
      <c r="AC92" s="629">
        <v>5</v>
      </c>
      <c r="AD92" s="629">
        <v>5</v>
      </c>
      <c r="AE92" s="629">
        <v>5</v>
      </c>
      <c r="AF92" s="629">
        <v>5</v>
      </c>
      <c r="AG92" s="629">
        <v>5</v>
      </c>
      <c r="AH92" s="629">
        <v>5</v>
      </c>
      <c r="AI92" s="629">
        <v>5</v>
      </c>
      <c r="AJ92" s="629">
        <v>5</v>
      </c>
      <c r="AK92" s="629">
        <v>5</v>
      </c>
      <c r="AL92" s="629">
        <v>5</v>
      </c>
      <c r="AM92" s="639">
        <v>5</v>
      </c>
      <c r="AN92" s="629">
        <v>5</v>
      </c>
      <c r="AO92" s="629">
        <v>5</v>
      </c>
      <c r="AP92" s="629">
        <v>5</v>
      </c>
      <c r="AQ92" s="629">
        <v>4</v>
      </c>
      <c r="AR92" s="629">
        <v>5</v>
      </c>
      <c r="AS92" s="436">
        <v>5</v>
      </c>
      <c r="AT92" s="26"/>
      <c r="AU92" s="26"/>
    </row>
    <row r="93" spans="5:47" ht="20.25" customHeight="1" thickBot="1">
      <c r="E93" s="749"/>
      <c r="F93" s="173" t="s">
        <v>289</v>
      </c>
      <c r="G93" s="38">
        <v>5</v>
      </c>
      <c r="H93" s="11">
        <v>5</v>
      </c>
      <c r="I93" s="377">
        <v>5</v>
      </c>
      <c r="J93" s="377">
        <v>5</v>
      </c>
      <c r="K93" s="360">
        <v>5</v>
      </c>
      <c r="L93" s="658">
        <v>0</v>
      </c>
      <c r="M93" s="360">
        <v>5</v>
      </c>
      <c r="N93" s="360">
        <v>5</v>
      </c>
      <c r="O93" s="360">
        <v>5</v>
      </c>
      <c r="P93" s="360">
        <v>5</v>
      </c>
      <c r="Q93" s="360">
        <v>5</v>
      </c>
      <c r="R93" s="360">
        <v>5</v>
      </c>
      <c r="S93" s="360">
        <v>5</v>
      </c>
      <c r="T93" s="360">
        <v>5</v>
      </c>
      <c r="U93" s="360">
        <v>5</v>
      </c>
      <c r="V93" s="360">
        <v>5</v>
      </c>
      <c r="W93" s="360">
        <v>5</v>
      </c>
      <c r="X93" s="360">
        <v>5</v>
      </c>
      <c r="Y93" s="360">
        <v>5</v>
      </c>
      <c r="Z93" s="360">
        <v>5</v>
      </c>
      <c r="AA93" s="377">
        <v>5</v>
      </c>
      <c r="AB93" s="377">
        <v>5</v>
      </c>
      <c r="AC93" s="655">
        <v>0</v>
      </c>
      <c r="AD93" s="377">
        <v>5</v>
      </c>
      <c r="AE93" s="377">
        <v>5</v>
      </c>
      <c r="AF93" s="377">
        <v>5</v>
      </c>
      <c r="AG93" s="377">
        <v>5</v>
      </c>
      <c r="AH93" s="377">
        <v>5</v>
      </c>
      <c r="AI93" s="377">
        <v>5</v>
      </c>
      <c r="AJ93" s="377">
        <v>5</v>
      </c>
      <c r="AK93" s="377">
        <v>5</v>
      </c>
      <c r="AL93" s="377">
        <v>5</v>
      </c>
      <c r="AM93" s="360">
        <v>5</v>
      </c>
      <c r="AN93" s="377">
        <v>5</v>
      </c>
      <c r="AO93" s="377">
        <v>5</v>
      </c>
      <c r="AP93" s="377">
        <v>5</v>
      </c>
      <c r="AQ93" s="655">
        <v>0</v>
      </c>
      <c r="AR93" s="377">
        <v>5</v>
      </c>
      <c r="AS93" s="11">
        <v>5</v>
      </c>
      <c r="AT93" s="26"/>
      <c r="AU93" s="26"/>
    </row>
    <row r="94" spans="5:47" ht="20.25" customHeight="1" thickBot="1">
      <c r="E94" s="749"/>
      <c r="F94" s="174" t="s">
        <v>290</v>
      </c>
      <c r="G94" s="41">
        <v>5</v>
      </c>
      <c r="H94" s="22">
        <v>5</v>
      </c>
      <c r="I94" s="377">
        <v>3</v>
      </c>
      <c r="J94" s="377">
        <v>5</v>
      </c>
      <c r="K94" s="360">
        <v>5</v>
      </c>
      <c r="L94" s="360">
        <v>5</v>
      </c>
      <c r="M94" s="360">
        <v>5</v>
      </c>
      <c r="N94" s="360">
        <v>5</v>
      </c>
      <c r="O94" s="360">
        <v>5</v>
      </c>
      <c r="P94" s="360">
        <v>5</v>
      </c>
      <c r="Q94" s="360">
        <v>5</v>
      </c>
      <c r="R94" s="360">
        <v>4</v>
      </c>
      <c r="S94" s="360">
        <v>5</v>
      </c>
      <c r="T94" s="360">
        <v>5</v>
      </c>
      <c r="U94" s="360">
        <v>5</v>
      </c>
      <c r="V94" s="360">
        <v>5</v>
      </c>
      <c r="W94" s="360">
        <v>5</v>
      </c>
      <c r="X94" s="360">
        <v>5</v>
      </c>
      <c r="Y94" s="360">
        <v>5</v>
      </c>
      <c r="Z94" s="360">
        <v>5</v>
      </c>
      <c r="AA94" s="377">
        <v>5</v>
      </c>
      <c r="AB94" s="377">
        <v>5</v>
      </c>
      <c r="AC94" s="377">
        <v>4</v>
      </c>
      <c r="AD94" s="377">
        <v>5</v>
      </c>
      <c r="AE94" s="377">
        <v>5</v>
      </c>
      <c r="AF94" s="377">
        <v>5</v>
      </c>
      <c r="AG94" s="377">
        <v>5</v>
      </c>
      <c r="AH94" s="377">
        <v>5</v>
      </c>
      <c r="AI94" s="377">
        <v>5</v>
      </c>
      <c r="AJ94" s="377">
        <v>5</v>
      </c>
      <c r="AK94" s="377">
        <v>5</v>
      </c>
      <c r="AL94" s="377">
        <v>5</v>
      </c>
      <c r="AM94" s="360">
        <v>5</v>
      </c>
      <c r="AN94" s="377">
        <v>5</v>
      </c>
      <c r="AO94" s="377">
        <v>5</v>
      </c>
      <c r="AP94" s="377">
        <v>5</v>
      </c>
      <c r="AQ94" s="377">
        <v>4</v>
      </c>
      <c r="AR94" s="377">
        <v>5</v>
      </c>
      <c r="AS94" s="22">
        <v>5</v>
      </c>
      <c r="AT94" s="26"/>
      <c r="AU94" s="26"/>
    </row>
    <row r="95" spans="5:47" ht="20.25" customHeight="1" thickBot="1">
      <c r="E95" s="749"/>
      <c r="F95" s="175" t="s">
        <v>291</v>
      </c>
      <c r="G95" s="43">
        <v>10</v>
      </c>
      <c r="H95" s="18">
        <v>10</v>
      </c>
      <c r="I95" s="642">
        <v>4</v>
      </c>
      <c r="J95" s="625">
        <v>10</v>
      </c>
      <c r="K95" s="637">
        <v>8</v>
      </c>
      <c r="L95" s="637">
        <v>10</v>
      </c>
      <c r="M95" s="637">
        <v>8</v>
      </c>
      <c r="N95" s="637">
        <v>10</v>
      </c>
      <c r="O95" s="637">
        <v>8</v>
      </c>
      <c r="P95" s="637">
        <v>10</v>
      </c>
      <c r="Q95" s="637">
        <v>10</v>
      </c>
      <c r="R95" s="637">
        <v>8</v>
      </c>
      <c r="S95" s="637">
        <v>10</v>
      </c>
      <c r="T95" s="637">
        <v>10</v>
      </c>
      <c r="U95" s="637">
        <v>10</v>
      </c>
      <c r="V95" s="637">
        <v>10</v>
      </c>
      <c r="W95" s="637">
        <v>10</v>
      </c>
      <c r="X95" s="637">
        <v>10</v>
      </c>
      <c r="Y95" s="637">
        <v>10</v>
      </c>
      <c r="Z95" s="637">
        <v>10</v>
      </c>
      <c r="AA95" s="625">
        <v>10</v>
      </c>
      <c r="AB95" s="625">
        <v>10</v>
      </c>
      <c r="AC95" s="642">
        <v>0</v>
      </c>
      <c r="AD95" s="625">
        <v>10</v>
      </c>
      <c r="AE95" s="625">
        <v>10</v>
      </c>
      <c r="AF95" s="625">
        <v>10</v>
      </c>
      <c r="AG95" s="625">
        <v>10</v>
      </c>
      <c r="AH95" s="625">
        <v>10</v>
      </c>
      <c r="AI95" s="625">
        <v>8</v>
      </c>
      <c r="AJ95" s="625">
        <v>9</v>
      </c>
      <c r="AK95" s="625">
        <v>10</v>
      </c>
      <c r="AL95" s="625">
        <v>10</v>
      </c>
      <c r="AM95" s="637">
        <v>8</v>
      </c>
      <c r="AN95" s="625">
        <v>10</v>
      </c>
      <c r="AO95" s="625">
        <v>10</v>
      </c>
      <c r="AP95" s="625">
        <v>10</v>
      </c>
      <c r="AQ95" s="625">
        <v>10</v>
      </c>
      <c r="AR95" s="625">
        <v>10</v>
      </c>
      <c r="AS95" s="18">
        <v>10</v>
      </c>
      <c r="AT95" s="26"/>
      <c r="AU95" s="26"/>
    </row>
    <row r="96" spans="5:47" ht="19.5" customHeight="1" thickBot="1">
      <c r="E96" s="749"/>
      <c r="F96" s="890" t="s">
        <v>211</v>
      </c>
      <c r="G96" s="891"/>
      <c r="H96" s="168">
        <v>2.5</v>
      </c>
      <c r="I96" s="279">
        <f aca="true" t="shared" si="15" ref="I96:N96">SUM(I92:I95)/10</f>
        <v>1.7</v>
      </c>
      <c r="J96" s="279">
        <f t="shared" si="15"/>
        <v>2.5</v>
      </c>
      <c r="K96" s="279">
        <f t="shared" si="15"/>
        <v>2.3</v>
      </c>
      <c r="L96" s="279">
        <f t="shared" si="15"/>
        <v>2</v>
      </c>
      <c r="M96" s="279">
        <f t="shared" si="15"/>
        <v>2.3</v>
      </c>
      <c r="N96" s="279">
        <f t="shared" si="15"/>
        <v>2.5</v>
      </c>
      <c r="O96" s="279">
        <f aca="true" t="shared" si="16" ref="O96:T96">SUM(O92:O95)/10</f>
        <v>2.3</v>
      </c>
      <c r="P96" s="279">
        <f t="shared" si="16"/>
        <v>2.5</v>
      </c>
      <c r="Q96" s="279">
        <f t="shared" si="16"/>
        <v>2.5</v>
      </c>
      <c r="R96" s="279">
        <f t="shared" si="16"/>
        <v>2.2</v>
      </c>
      <c r="S96" s="279">
        <f t="shared" si="16"/>
        <v>2.5</v>
      </c>
      <c r="T96" s="279">
        <f t="shared" si="16"/>
        <v>2.5</v>
      </c>
      <c r="U96" s="279">
        <f aca="true" t="shared" si="17" ref="U96:AR96">SUM(U92:U95)/10</f>
        <v>2.5</v>
      </c>
      <c r="V96" s="279">
        <f t="shared" si="17"/>
        <v>2.5</v>
      </c>
      <c r="W96" s="279">
        <f t="shared" si="17"/>
        <v>2.5</v>
      </c>
      <c r="X96" s="279">
        <f t="shared" si="17"/>
        <v>2.5</v>
      </c>
      <c r="Y96" s="279">
        <f t="shared" si="17"/>
        <v>2.5</v>
      </c>
      <c r="Z96" s="279">
        <f t="shared" si="17"/>
        <v>2.5</v>
      </c>
      <c r="AA96" s="279">
        <f t="shared" si="17"/>
        <v>2.5</v>
      </c>
      <c r="AB96" s="279">
        <f t="shared" si="17"/>
        <v>2.5</v>
      </c>
      <c r="AC96" s="279">
        <f t="shared" si="17"/>
        <v>0.9</v>
      </c>
      <c r="AD96" s="279">
        <f t="shared" si="17"/>
        <v>2.5</v>
      </c>
      <c r="AE96" s="279">
        <f t="shared" si="17"/>
        <v>2.5</v>
      </c>
      <c r="AF96" s="279">
        <f t="shared" si="17"/>
        <v>2.5</v>
      </c>
      <c r="AG96" s="279">
        <f t="shared" si="17"/>
        <v>2.5</v>
      </c>
      <c r="AH96" s="279">
        <f t="shared" si="17"/>
        <v>2.5</v>
      </c>
      <c r="AI96" s="279">
        <f t="shared" si="17"/>
        <v>2.3</v>
      </c>
      <c r="AJ96" s="279">
        <f t="shared" si="17"/>
        <v>2.4</v>
      </c>
      <c r="AK96" s="279">
        <f t="shared" si="17"/>
        <v>2.5</v>
      </c>
      <c r="AL96" s="279">
        <f t="shared" si="17"/>
        <v>2.5</v>
      </c>
      <c r="AM96" s="279">
        <f t="shared" si="17"/>
        <v>2.3</v>
      </c>
      <c r="AN96" s="279">
        <f t="shared" si="17"/>
        <v>2.5</v>
      </c>
      <c r="AO96" s="279">
        <f t="shared" si="17"/>
        <v>2.5</v>
      </c>
      <c r="AP96" s="279">
        <f t="shared" si="17"/>
        <v>2.5</v>
      </c>
      <c r="AQ96" s="279">
        <f t="shared" si="17"/>
        <v>1.8</v>
      </c>
      <c r="AR96" s="279">
        <f t="shared" si="17"/>
        <v>2.5</v>
      </c>
      <c r="AS96" s="168">
        <v>2.5</v>
      </c>
      <c r="AT96" s="26"/>
      <c r="AU96" s="26"/>
    </row>
    <row r="97" spans="5:47" ht="19.5" customHeight="1">
      <c r="E97" s="750" t="s">
        <v>283</v>
      </c>
      <c r="F97" s="181" t="s">
        <v>287</v>
      </c>
      <c r="G97" s="50">
        <v>20</v>
      </c>
      <c r="H97" s="723">
        <v>30</v>
      </c>
      <c r="I97" s="835">
        <v>30</v>
      </c>
      <c r="J97" s="835">
        <v>30</v>
      </c>
      <c r="K97" s="862">
        <v>30</v>
      </c>
      <c r="L97" s="862">
        <v>30</v>
      </c>
      <c r="M97" s="862">
        <v>30</v>
      </c>
      <c r="N97" s="862">
        <v>30</v>
      </c>
      <c r="O97" s="862">
        <v>30</v>
      </c>
      <c r="P97" s="862">
        <v>30</v>
      </c>
      <c r="Q97" s="862">
        <v>28</v>
      </c>
      <c r="R97" s="862">
        <v>28</v>
      </c>
      <c r="S97" s="862">
        <v>28</v>
      </c>
      <c r="T97" s="862">
        <v>26</v>
      </c>
      <c r="U97" s="862">
        <v>28</v>
      </c>
      <c r="V97" s="862">
        <v>28</v>
      </c>
      <c r="W97" s="862">
        <v>29</v>
      </c>
      <c r="X97" s="862">
        <v>28</v>
      </c>
      <c r="Y97" s="862">
        <v>30</v>
      </c>
      <c r="Z97" s="877">
        <v>30</v>
      </c>
      <c r="AA97" s="835">
        <v>30</v>
      </c>
      <c r="AB97" s="835">
        <v>30</v>
      </c>
      <c r="AC97" s="835">
        <v>30</v>
      </c>
      <c r="AD97" s="835">
        <v>28</v>
      </c>
      <c r="AE97" s="835">
        <v>28</v>
      </c>
      <c r="AF97" s="835">
        <v>30</v>
      </c>
      <c r="AG97" s="835">
        <v>30</v>
      </c>
      <c r="AH97" s="835">
        <v>26</v>
      </c>
      <c r="AI97" s="835">
        <v>26</v>
      </c>
      <c r="AJ97" s="847">
        <v>10</v>
      </c>
      <c r="AK97" s="835">
        <v>30</v>
      </c>
      <c r="AL97" s="835">
        <v>28</v>
      </c>
      <c r="AM97" s="862">
        <v>26</v>
      </c>
      <c r="AN97" s="835">
        <v>30</v>
      </c>
      <c r="AO97" s="835">
        <v>30</v>
      </c>
      <c r="AP97" s="835">
        <v>28</v>
      </c>
      <c r="AQ97" s="835">
        <v>26</v>
      </c>
      <c r="AR97" s="835">
        <v>28</v>
      </c>
      <c r="AS97" s="747">
        <v>30</v>
      </c>
      <c r="AT97" s="259"/>
      <c r="AU97" s="259"/>
    </row>
    <row r="98" spans="5:47" ht="19.5" customHeight="1">
      <c r="E98" s="751"/>
      <c r="F98" s="288" t="s">
        <v>237</v>
      </c>
      <c r="G98" s="264">
        <v>10</v>
      </c>
      <c r="H98" s="724"/>
      <c r="I98" s="844"/>
      <c r="J98" s="844"/>
      <c r="K98" s="892"/>
      <c r="L98" s="892"/>
      <c r="M98" s="892"/>
      <c r="N98" s="892"/>
      <c r="O98" s="892"/>
      <c r="P98" s="892"/>
      <c r="Q98" s="892"/>
      <c r="R98" s="892"/>
      <c r="S98" s="892"/>
      <c r="T98" s="892"/>
      <c r="U98" s="892"/>
      <c r="V98" s="892"/>
      <c r="W98" s="892"/>
      <c r="X98" s="892"/>
      <c r="Y98" s="892"/>
      <c r="Z98" s="862"/>
      <c r="AA98" s="844"/>
      <c r="AB98" s="844"/>
      <c r="AC98" s="844"/>
      <c r="AD98" s="844"/>
      <c r="AE98" s="844"/>
      <c r="AF98" s="844"/>
      <c r="AG98" s="844"/>
      <c r="AH98" s="844"/>
      <c r="AI98" s="844"/>
      <c r="AJ98" s="852"/>
      <c r="AK98" s="844"/>
      <c r="AL98" s="844"/>
      <c r="AM98" s="892"/>
      <c r="AN98" s="844"/>
      <c r="AO98" s="844"/>
      <c r="AP98" s="844"/>
      <c r="AQ98" s="844"/>
      <c r="AR98" s="844"/>
      <c r="AS98" s="748"/>
      <c r="AT98" s="259"/>
      <c r="AU98" s="259"/>
    </row>
    <row r="99" spans="5:47" ht="19.5" customHeight="1" thickBot="1">
      <c r="E99" s="751"/>
      <c r="F99" s="458" t="s">
        <v>286</v>
      </c>
      <c r="G99" s="586">
        <v>5</v>
      </c>
      <c r="H99" s="449">
        <v>5</v>
      </c>
      <c r="I99" s="626">
        <v>3</v>
      </c>
      <c r="J99" s="626">
        <v>4</v>
      </c>
      <c r="K99" s="638">
        <v>5</v>
      </c>
      <c r="L99" s="638">
        <v>5</v>
      </c>
      <c r="M99" s="638">
        <v>5</v>
      </c>
      <c r="N99" s="638">
        <v>5</v>
      </c>
      <c r="O99" s="656">
        <v>2</v>
      </c>
      <c r="P99" s="638">
        <v>5</v>
      </c>
      <c r="Q99" s="638">
        <v>5</v>
      </c>
      <c r="R99" s="638">
        <v>5</v>
      </c>
      <c r="S99" s="638">
        <v>5</v>
      </c>
      <c r="T99" s="638">
        <v>5</v>
      </c>
      <c r="U99" s="638">
        <v>5</v>
      </c>
      <c r="V99" s="638">
        <v>5</v>
      </c>
      <c r="W99" s="638">
        <v>5</v>
      </c>
      <c r="X99" s="638">
        <v>5</v>
      </c>
      <c r="Y99" s="638">
        <v>5</v>
      </c>
      <c r="Z99" s="638">
        <v>5</v>
      </c>
      <c r="AA99" s="626">
        <v>5</v>
      </c>
      <c r="AB99" s="626">
        <v>5</v>
      </c>
      <c r="AC99" s="626">
        <v>5</v>
      </c>
      <c r="AD99" s="626">
        <v>4</v>
      </c>
      <c r="AE99" s="626">
        <v>5</v>
      </c>
      <c r="AF99" s="626">
        <v>4</v>
      </c>
      <c r="AG99" s="626">
        <v>5</v>
      </c>
      <c r="AH99" s="626">
        <v>5</v>
      </c>
      <c r="AI99" s="626">
        <v>4</v>
      </c>
      <c r="AJ99" s="626">
        <v>3</v>
      </c>
      <c r="AK99" s="626">
        <v>5</v>
      </c>
      <c r="AL99" s="626">
        <v>3</v>
      </c>
      <c r="AM99" s="638">
        <v>5</v>
      </c>
      <c r="AN99" s="626">
        <v>5</v>
      </c>
      <c r="AO99" s="626">
        <v>3</v>
      </c>
      <c r="AP99" s="626">
        <v>5</v>
      </c>
      <c r="AQ99" s="657">
        <v>2</v>
      </c>
      <c r="AR99" s="626">
        <v>5</v>
      </c>
      <c r="AS99" s="449">
        <v>5</v>
      </c>
      <c r="AT99" s="259"/>
      <c r="AU99" s="259"/>
    </row>
    <row r="100" spans="5:47" ht="19.5" customHeight="1" thickBot="1">
      <c r="E100" s="752"/>
      <c r="F100" s="882" t="s">
        <v>211</v>
      </c>
      <c r="G100" s="883"/>
      <c r="H100" s="84">
        <v>3.5</v>
      </c>
      <c r="I100" s="267">
        <f aca="true" t="shared" si="18" ref="I100:N100">SUM(I97:I99)/10</f>
        <v>3.3</v>
      </c>
      <c r="J100" s="267">
        <f t="shared" si="18"/>
        <v>3.4</v>
      </c>
      <c r="K100" s="267">
        <f t="shared" si="18"/>
        <v>3.5</v>
      </c>
      <c r="L100" s="267">
        <f t="shared" si="18"/>
        <v>3.5</v>
      </c>
      <c r="M100" s="267">
        <f t="shared" si="18"/>
        <v>3.5</v>
      </c>
      <c r="N100" s="267">
        <f t="shared" si="18"/>
        <v>3.5</v>
      </c>
      <c r="O100" s="267">
        <f aca="true" t="shared" si="19" ref="O100:AR100">SUM(O97:O99)/10</f>
        <v>3.2</v>
      </c>
      <c r="P100" s="267">
        <f t="shared" si="19"/>
        <v>3.5</v>
      </c>
      <c r="Q100" s="267">
        <f t="shared" si="19"/>
        <v>3.3</v>
      </c>
      <c r="R100" s="267">
        <f t="shared" si="19"/>
        <v>3.3</v>
      </c>
      <c r="S100" s="267">
        <f t="shared" si="19"/>
        <v>3.3</v>
      </c>
      <c r="T100" s="267">
        <f t="shared" si="19"/>
        <v>3.1</v>
      </c>
      <c r="U100" s="267">
        <f t="shared" si="19"/>
        <v>3.3</v>
      </c>
      <c r="V100" s="267">
        <f t="shared" si="19"/>
        <v>3.3</v>
      </c>
      <c r="W100" s="267">
        <f t="shared" si="19"/>
        <v>3.4</v>
      </c>
      <c r="X100" s="267">
        <f t="shared" si="19"/>
        <v>3.3</v>
      </c>
      <c r="Y100" s="267">
        <f t="shared" si="19"/>
        <v>3.5</v>
      </c>
      <c r="Z100" s="267">
        <f t="shared" si="19"/>
        <v>3.5</v>
      </c>
      <c r="AA100" s="267">
        <f t="shared" si="19"/>
        <v>3.5</v>
      </c>
      <c r="AB100" s="267">
        <f t="shared" si="19"/>
        <v>3.5</v>
      </c>
      <c r="AC100" s="267">
        <f t="shared" si="19"/>
        <v>3.5</v>
      </c>
      <c r="AD100" s="267">
        <f t="shared" si="19"/>
        <v>3.2</v>
      </c>
      <c r="AE100" s="267">
        <f t="shared" si="19"/>
        <v>3.3</v>
      </c>
      <c r="AF100" s="267">
        <f t="shared" si="19"/>
        <v>3.4</v>
      </c>
      <c r="AG100" s="267">
        <f t="shared" si="19"/>
        <v>3.5</v>
      </c>
      <c r="AH100" s="267">
        <f t="shared" si="19"/>
        <v>3.1</v>
      </c>
      <c r="AI100" s="267">
        <f t="shared" si="19"/>
        <v>3</v>
      </c>
      <c r="AJ100" s="267">
        <f t="shared" si="19"/>
        <v>1.3</v>
      </c>
      <c r="AK100" s="267">
        <f t="shared" si="19"/>
        <v>3.5</v>
      </c>
      <c r="AL100" s="267">
        <f t="shared" si="19"/>
        <v>3.1</v>
      </c>
      <c r="AM100" s="267">
        <f t="shared" si="19"/>
        <v>3.1</v>
      </c>
      <c r="AN100" s="267">
        <f t="shared" si="19"/>
        <v>3.5</v>
      </c>
      <c r="AO100" s="267">
        <f t="shared" si="19"/>
        <v>3.3</v>
      </c>
      <c r="AP100" s="267">
        <f t="shared" si="19"/>
        <v>3.3</v>
      </c>
      <c r="AQ100" s="267">
        <f t="shared" si="19"/>
        <v>2.8</v>
      </c>
      <c r="AR100" s="267">
        <f t="shared" si="19"/>
        <v>3.3</v>
      </c>
      <c r="AS100" s="82">
        <v>3.5</v>
      </c>
      <c r="AT100" s="259"/>
      <c r="AU100" s="259"/>
    </row>
    <row r="101" spans="5:47" ht="25.5" customHeight="1">
      <c r="E101" s="750" t="s">
        <v>578</v>
      </c>
      <c r="F101" s="181" t="s">
        <v>575</v>
      </c>
      <c r="G101" s="674">
        <v>10</v>
      </c>
      <c r="H101" s="723">
        <v>20</v>
      </c>
      <c r="I101" s="847">
        <v>0</v>
      </c>
      <c r="J101" s="847">
        <v>10</v>
      </c>
      <c r="K101" s="862">
        <v>15</v>
      </c>
      <c r="L101" s="917">
        <v>7</v>
      </c>
      <c r="M101" s="862">
        <v>13</v>
      </c>
      <c r="N101" s="917">
        <v>10</v>
      </c>
      <c r="O101" s="917">
        <v>5</v>
      </c>
      <c r="P101" s="862">
        <v>16</v>
      </c>
      <c r="Q101" s="862">
        <v>13</v>
      </c>
      <c r="R101" s="917">
        <v>10</v>
      </c>
      <c r="S101" s="917">
        <v>10</v>
      </c>
      <c r="T101" s="917">
        <v>10</v>
      </c>
      <c r="U101" s="917">
        <v>10</v>
      </c>
      <c r="V101" s="862">
        <v>15</v>
      </c>
      <c r="W101" s="862">
        <v>20</v>
      </c>
      <c r="X101" s="862">
        <v>14</v>
      </c>
      <c r="Y101" s="862">
        <v>20</v>
      </c>
      <c r="Z101" s="892">
        <v>15</v>
      </c>
      <c r="AA101" s="835">
        <v>18</v>
      </c>
      <c r="AB101" s="835">
        <v>15</v>
      </c>
      <c r="AC101" s="847">
        <v>10</v>
      </c>
      <c r="AD101" s="835">
        <v>13</v>
      </c>
      <c r="AE101" s="847">
        <v>10</v>
      </c>
      <c r="AF101" s="847">
        <v>10</v>
      </c>
      <c r="AG101" s="847">
        <v>10</v>
      </c>
      <c r="AH101" s="835">
        <v>16</v>
      </c>
      <c r="AI101" s="835">
        <v>13</v>
      </c>
      <c r="AJ101" s="847">
        <v>8</v>
      </c>
      <c r="AK101" s="835">
        <v>13</v>
      </c>
      <c r="AL101" s="835">
        <v>13</v>
      </c>
      <c r="AM101" s="862">
        <v>20</v>
      </c>
      <c r="AN101" s="847">
        <v>10</v>
      </c>
      <c r="AO101" s="847">
        <v>6</v>
      </c>
      <c r="AP101" s="835">
        <v>18</v>
      </c>
      <c r="AQ101" s="847">
        <v>10</v>
      </c>
      <c r="AR101" s="835">
        <v>18</v>
      </c>
      <c r="AS101" s="913">
        <v>20</v>
      </c>
      <c r="AT101" s="259"/>
      <c r="AU101" s="259"/>
    </row>
    <row r="102" spans="5:47" ht="29.25" customHeight="1" thickBot="1">
      <c r="E102" s="751"/>
      <c r="F102" s="175" t="s">
        <v>237</v>
      </c>
      <c r="G102" s="675">
        <v>10</v>
      </c>
      <c r="H102" s="725"/>
      <c r="I102" s="850"/>
      <c r="J102" s="850"/>
      <c r="K102" s="837"/>
      <c r="L102" s="916"/>
      <c r="M102" s="837"/>
      <c r="N102" s="916"/>
      <c r="O102" s="916"/>
      <c r="P102" s="837"/>
      <c r="Q102" s="837"/>
      <c r="R102" s="916"/>
      <c r="S102" s="916"/>
      <c r="T102" s="916"/>
      <c r="U102" s="916"/>
      <c r="V102" s="837"/>
      <c r="W102" s="837"/>
      <c r="X102" s="837"/>
      <c r="Y102" s="837"/>
      <c r="Z102" s="898"/>
      <c r="AA102" s="834"/>
      <c r="AB102" s="834"/>
      <c r="AC102" s="850"/>
      <c r="AD102" s="834"/>
      <c r="AE102" s="850"/>
      <c r="AF102" s="850"/>
      <c r="AG102" s="850"/>
      <c r="AH102" s="834"/>
      <c r="AI102" s="834"/>
      <c r="AJ102" s="850"/>
      <c r="AK102" s="834"/>
      <c r="AL102" s="834"/>
      <c r="AM102" s="837"/>
      <c r="AN102" s="850"/>
      <c r="AO102" s="850"/>
      <c r="AP102" s="834"/>
      <c r="AQ102" s="850"/>
      <c r="AR102" s="834"/>
      <c r="AS102" s="873"/>
      <c r="AT102" s="259"/>
      <c r="AU102" s="259"/>
    </row>
    <row r="103" spans="5:47" ht="23.25" customHeight="1" thickBot="1">
      <c r="E103" s="752"/>
      <c r="F103" s="882" t="s">
        <v>211</v>
      </c>
      <c r="G103" s="883"/>
      <c r="H103" s="634">
        <v>2</v>
      </c>
      <c r="I103" s="279">
        <f>SUM(I101:I102)/10</f>
        <v>0</v>
      </c>
      <c r="J103" s="279">
        <f aca="true" t="shared" si="20" ref="J103:AS103">SUM(J101:J102)/10</f>
        <v>1</v>
      </c>
      <c r="K103" s="279">
        <f t="shared" si="20"/>
        <v>1.5</v>
      </c>
      <c r="L103" s="279">
        <f t="shared" si="20"/>
        <v>0.7</v>
      </c>
      <c r="M103" s="279">
        <f t="shared" si="20"/>
        <v>1.3</v>
      </c>
      <c r="N103" s="279">
        <f t="shared" si="20"/>
        <v>1</v>
      </c>
      <c r="O103" s="279">
        <f t="shared" si="20"/>
        <v>0.5</v>
      </c>
      <c r="P103" s="279">
        <f t="shared" si="20"/>
        <v>1.6</v>
      </c>
      <c r="Q103" s="279">
        <f t="shared" si="20"/>
        <v>1.3</v>
      </c>
      <c r="R103" s="279">
        <f t="shared" si="20"/>
        <v>1</v>
      </c>
      <c r="S103" s="279">
        <f t="shared" si="20"/>
        <v>1</v>
      </c>
      <c r="T103" s="279">
        <f t="shared" si="20"/>
        <v>1</v>
      </c>
      <c r="U103" s="279">
        <f t="shared" si="20"/>
        <v>1</v>
      </c>
      <c r="V103" s="279">
        <f t="shared" si="20"/>
        <v>1.5</v>
      </c>
      <c r="W103" s="279">
        <f t="shared" si="20"/>
        <v>2</v>
      </c>
      <c r="X103" s="279">
        <f t="shared" si="20"/>
        <v>1.4</v>
      </c>
      <c r="Y103" s="279">
        <f t="shared" si="20"/>
        <v>2</v>
      </c>
      <c r="Z103" s="279">
        <f t="shared" si="20"/>
        <v>1.5</v>
      </c>
      <c r="AA103" s="279">
        <f t="shared" si="20"/>
        <v>1.8</v>
      </c>
      <c r="AB103" s="279">
        <f t="shared" si="20"/>
        <v>1.5</v>
      </c>
      <c r="AC103" s="279">
        <f t="shared" si="20"/>
        <v>1</v>
      </c>
      <c r="AD103" s="279">
        <f t="shared" si="20"/>
        <v>1.3</v>
      </c>
      <c r="AE103" s="279">
        <f t="shared" si="20"/>
        <v>1</v>
      </c>
      <c r="AF103" s="279">
        <f t="shared" si="20"/>
        <v>1</v>
      </c>
      <c r="AG103" s="279">
        <f t="shared" si="20"/>
        <v>1</v>
      </c>
      <c r="AH103" s="279">
        <f t="shared" si="20"/>
        <v>1.6</v>
      </c>
      <c r="AI103" s="279">
        <f t="shared" si="20"/>
        <v>1.3</v>
      </c>
      <c r="AJ103" s="279">
        <f t="shared" si="20"/>
        <v>0.8</v>
      </c>
      <c r="AK103" s="279">
        <f t="shared" si="20"/>
        <v>1.3</v>
      </c>
      <c r="AL103" s="279">
        <f t="shared" si="20"/>
        <v>1.3</v>
      </c>
      <c r="AM103" s="279">
        <f t="shared" si="20"/>
        <v>2</v>
      </c>
      <c r="AN103" s="279">
        <f t="shared" si="20"/>
        <v>1</v>
      </c>
      <c r="AO103" s="279">
        <f t="shared" si="20"/>
        <v>0.6</v>
      </c>
      <c r="AP103" s="279">
        <f t="shared" si="20"/>
        <v>1.8</v>
      </c>
      <c r="AQ103" s="279">
        <f t="shared" si="20"/>
        <v>1</v>
      </c>
      <c r="AR103" s="279">
        <f t="shared" si="20"/>
        <v>1.8</v>
      </c>
      <c r="AS103" s="635">
        <f t="shared" si="20"/>
        <v>2</v>
      </c>
      <c r="AT103" s="259"/>
      <c r="AU103" s="259"/>
    </row>
    <row r="104" spans="5:47" ht="19.5" customHeight="1" thickBot="1">
      <c r="E104" s="869" t="s">
        <v>343</v>
      </c>
      <c r="F104" s="870"/>
      <c r="G104" s="871"/>
      <c r="H104" s="293">
        <f aca="true" t="shared" si="21" ref="H104:AS104">SUM(H67+H81+H91+H96+H100+H103)</f>
        <v>24</v>
      </c>
      <c r="I104" s="592">
        <f>SUM(I67+I81+I91+I96+I100+I103)</f>
        <v>16.8</v>
      </c>
      <c r="J104" s="592">
        <f t="shared" si="21"/>
        <v>21.099999999999998</v>
      </c>
      <c r="K104" s="592">
        <f t="shared" si="21"/>
        <v>21.5</v>
      </c>
      <c r="L104" s="592">
        <f t="shared" si="21"/>
        <v>15.399999999999999</v>
      </c>
      <c r="M104" s="592">
        <f t="shared" si="21"/>
        <v>20.700000000000003</v>
      </c>
      <c r="N104" s="592">
        <f t="shared" si="21"/>
        <v>18.299999999999997</v>
      </c>
      <c r="O104" s="592">
        <f t="shared" si="21"/>
        <v>18.9</v>
      </c>
      <c r="P104" s="592">
        <f t="shared" si="21"/>
        <v>21.6</v>
      </c>
      <c r="Q104" s="592">
        <f t="shared" si="21"/>
        <v>20.200000000000003</v>
      </c>
      <c r="R104" s="592">
        <f t="shared" si="21"/>
        <v>18.7</v>
      </c>
      <c r="S104" s="592">
        <f t="shared" si="21"/>
        <v>20.3</v>
      </c>
      <c r="T104" s="592">
        <f t="shared" si="21"/>
        <v>18.1</v>
      </c>
      <c r="U104" s="592">
        <f t="shared" si="21"/>
        <v>20.299999999999997</v>
      </c>
      <c r="V104" s="592">
        <f t="shared" si="21"/>
        <v>21.6</v>
      </c>
      <c r="W104" s="592">
        <f t="shared" si="21"/>
        <v>21.4</v>
      </c>
      <c r="X104" s="592">
        <f t="shared" si="21"/>
        <v>19.499999999999996</v>
      </c>
      <c r="Y104" s="592">
        <f t="shared" si="21"/>
        <v>21.6</v>
      </c>
      <c r="Z104" s="592">
        <f t="shared" si="21"/>
        <v>21.3</v>
      </c>
      <c r="AA104" s="592">
        <f t="shared" si="21"/>
        <v>21.3</v>
      </c>
      <c r="AB104" s="592">
        <f t="shared" si="21"/>
        <v>22.2</v>
      </c>
      <c r="AC104" s="592">
        <f t="shared" si="21"/>
        <v>17.1</v>
      </c>
      <c r="AD104" s="592">
        <f t="shared" si="21"/>
        <v>20.2</v>
      </c>
      <c r="AE104" s="592">
        <f t="shared" si="21"/>
        <v>19</v>
      </c>
      <c r="AF104" s="592">
        <f t="shared" si="21"/>
        <v>18</v>
      </c>
      <c r="AG104" s="592">
        <f t="shared" si="21"/>
        <v>21.5</v>
      </c>
      <c r="AH104" s="592">
        <f t="shared" si="21"/>
        <v>19.800000000000004</v>
      </c>
      <c r="AI104" s="592">
        <f t="shared" si="21"/>
        <v>19.9</v>
      </c>
      <c r="AJ104" s="592">
        <f t="shared" si="21"/>
        <v>13.200000000000001</v>
      </c>
      <c r="AK104" s="592">
        <f t="shared" si="21"/>
        <v>19.8</v>
      </c>
      <c r="AL104" s="592">
        <f t="shared" si="21"/>
        <v>19.85</v>
      </c>
      <c r="AM104" s="592">
        <f t="shared" si="21"/>
        <v>19.7</v>
      </c>
      <c r="AN104" s="592">
        <f t="shared" si="21"/>
        <v>20.3</v>
      </c>
      <c r="AO104" s="592">
        <f t="shared" si="21"/>
        <v>18.3</v>
      </c>
      <c r="AP104" s="592">
        <f t="shared" si="21"/>
        <v>20.8</v>
      </c>
      <c r="AQ104" s="592">
        <f t="shared" si="21"/>
        <v>18.2</v>
      </c>
      <c r="AR104" s="592">
        <f t="shared" si="21"/>
        <v>21.5</v>
      </c>
      <c r="AS104" s="347">
        <f t="shared" si="21"/>
        <v>24</v>
      </c>
      <c r="AT104" s="171"/>
      <c r="AU104" s="171"/>
    </row>
    <row r="105" spans="5:47" ht="19.5" customHeight="1" thickBot="1">
      <c r="E105" s="887" t="s">
        <v>345</v>
      </c>
      <c r="F105" s="888"/>
      <c r="G105" s="889"/>
      <c r="H105" s="293">
        <f aca="true" t="shared" si="22" ref="H105:AS105">SUM(H51+H104)</f>
        <v>76</v>
      </c>
      <c r="I105" s="346">
        <f>SUM(I51+I104)</f>
        <v>58.19999999999999</v>
      </c>
      <c r="J105" s="346">
        <f t="shared" si="22"/>
        <v>63.8</v>
      </c>
      <c r="K105" s="346">
        <f t="shared" si="22"/>
        <v>65.6</v>
      </c>
      <c r="L105" s="346">
        <f t="shared" si="22"/>
        <v>50.6</v>
      </c>
      <c r="M105" s="346">
        <f t="shared" si="22"/>
        <v>63.80000000000001</v>
      </c>
      <c r="N105" s="346">
        <f t="shared" si="22"/>
        <v>61.699999999999996</v>
      </c>
      <c r="O105" s="346">
        <f t="shared" si="22"/>
        <v>62.4</v>
      </c>
      <c r="P105" s="346">
        <f t="shared" si="22"/>
        <v>71.30000000000001</v>
      </c>
      <c r="Q105" s="346">
        <f t="shared" si="22"/>
        <v>64.80000000000001</v>
      </c>
      <c r="R105" s="346">
        <f t="shared" si="22"/>
        <v>64.3</v>
      </c>
      <c r="S105" s="346">
        <f t="shared" si="22"/>
        <v>65.7</v>
      </c>
      <c r="T105" s="346">
        <f t="shared" si="22"/>
        <v>63.00000000000001</v>
      </c>
      <c r="U105" s="346">
        <f t="shared" si="22"/>
        <v>66.19999999999999</v>
      </c>
      <c r="V105" s="346">
        <f t="shared" si="22"/>
        <v>71.19999999999999</v>
      </c>
      <c r="W105" s="346">
        <f t="shared" si="22"/>
        <v>69.69999999999999</v>
      </c>
      <c r="X105" s="346">
        <f t="shared" si="22"/>
        <v>63</v>
      </c>
      <c r="Y105" s="346">
        <f t="shared" si="22"/>
        <v>67.30000000000001</v>
      </c>
      <c r="Z105" s="346">
        <f t="shared" si="22"/>
        <v>68.2</v>
      </c>
      <c r="AA105" s="346">
        <f t="shared" si="22"/>
        <v>66.9</v>
      </c>
      <c r="AB105" s="346">
        <f t="shared" si="22"/>
        <v>67.9</v>
      </c>
      <c r="AC105" s="346">
        <f t="shared" si="22"/>
        <v>61.4</v>
      </c>
      <c r="AD105" s="346">
        <f t="shared" si="22"/>
        <v>66.8</v>
      </c>
      <c r="AE105" s="346">
        <f t="shared" si="22"/>
        <v>64</v>
      </c>
      <c r="AF105" s="346">
        <f t="shared" si="22"/>
        <v>57.60000000000001</v>
      </c>
      <c r="AG105" s="346">
        <f t="shared" si="22"/>
        <v>66.3</v>
      </c>
      <c r="AH105" s="346">
        <f t="shared" si="22"/>
        <v>62.900000000000006</v>
      </c>
      <c r="AI105" s="346">
        <f t="shared" si="22"/>
        <v>63.7</v>
      </c>
      <c r="AJ105" s="346">
        <f t="shared" si="22"/>
        <v>57.1</v>
      </c>
      <c r="AK105" s="346">
        <f t="shared" si="22"/>
        <v>62.89999999999999</v>
      </c>
      <c r="AL105" s="346">
        <f t="shared" si="22"/>
        <v>66.85</v>
      </c>
      <c r="AM105" s="346">
        <f t="shared" si="22"/>
        <v>66.7</v>
      </c>
      <c r="AN105" s="346">
        <f t="shared" si="22"/>
        <v>64.6</v>
      </c>
      <c r="AO105" s="346">
        <f t="shared" si="22"/>
        <v>60.400000000000006</v>
      </c>
      <c r="AP105" s="346">
        <f t="shared" si="22"/>
        <v>67</v>
      </c>
      <c r="AQ105" s="346">
        <f t="shared" si="22"/>
        <v>60.2</v>
      </c>
      <c r="AR105" s="346">
        <f t="shared" si="22"/>
        <v>66</v>
      </c>
      <c r="AS105" s="347">
        <f t="shared" si="22"/>
        <v>76</v>
      </c>
      <c r="AT105" s="171"/>
      <c r="AU105" s="171"/>
    </row>
    <row r="106" spans="5:48" ht="65.25" customHeight="1" thickBot="1">
      <c r="E106" s="289"/>
      <c r="F106" s="285"/>
      <c r="G106" s="281"/>
      <c r="H106" s="281"/>
      <c r="I106" s="933" t="s">
        <v>389</v>
      </c>
      <c r="J106" s="866"/>
      <c r="K106" s="866"/>
      <c r="L106" s="866"/>
      <c r="M106" s="866"/>
      <c r="N106" s="866"/>
      <c r="O106" s="866"/>
      <c r="P106" s="866"/>
      <c r="Q106" s="866"/>
      <c r="R106" s="874"/>
      <c r="S106" s="866"/>
      <c r="T106" s="874"/>
      <c r="U106" s="866"/>
      <c r="V106" s="874"/>
      <c r="W106" s="866"/>
      <c r="X106" s="874"/>
      <c r="Y106" s="866"/>
      <c r="Z106" s="874"/>
      <c r="AA106" s="866"/>
      <c r="AB106" s="866"/>
      <c r="AC106" s="866"/>
      <c r="AD106" s="866"/>
      <c r="AE106" s="866"/>
      <c r="AF106" s="866"/>
      <c r="AG106" s="866"/>
      <c r="AH106" s="866"/>
      <c r="AI106" s="866"/>
      <c r="AJ106" s="866"/>
      <c r="AK106" s="866"/>
      <c r="AL106" s="866"/>
      <c r="AM106" s="866"/>
      <c r="AN106" s="866"/>
      <c r="AO106" s="866"/>
      <c r="AP106" s="866"/>
      <c r="AQ106" s="866"/>
      <c r="AR106" s="866"/>
      <c r="AS106" s="285"/>
      <c r="AT106" s="259"/>
      <c r="AU106" s="259"/>
      <c r="AV106" s="260"/>
    </row>
    <row r="107" spans="6:48" ht="27" customHeight="1" thickBot="1">
      <c r="F107" s="180"/>
      <c r="G107" s="782" t="s">
        <v>35</v>
      </c>
      <c r="H107" s="860" t="s">
        <v>78</v>
      </c>
      <c r="I107" s="934"/>
      <c r="J107" s="867"/>
      <c r="K107" s="867"/>
      <c r="L107" s="867"/>
      <c r="M107" s="867"/>
      <c r="N107" s="867"/>
      <c r="O107" s="867"/>
      <c r="P107" s="867"/>
      <c r="Q107" s="867"/>
      <c r="R107" s="875"/>
      <c r="S107" s="867"/>
      <c r="T107" s="875"/>
      <c r="U107" s="867"/>
      <c r="V107" s="875"/>
      <c r="W107" s="867"/>
      <c r="X107" s="875"/>
      <c r="Y107" s="867"/>
      <c r="Z107" s="875"/>
      <c r="AA107" s="867"/>
      <c r="AB107" s="867"/>
      <c r="AC107" s="867"/>
      <c r="AD107" s="867"/>
      <c r="AE107" s="867"/>
      <c r="AF107" s="867"/>
      <c r="AG107" s="867"/>
      <c r="AH107" s="867"/>
      <c r="AI107" s="867"/>
      <c r="AJ107" s="867"/>
      <c r="AK107" s="867"/>
      <c r="AL107" s="867"/>
      <c r="AM107" s="867"/>
      <c r="AN107" s="867"/>
      <c r="AO107" s="867"/>
      <c r="AP107" s="867"/>
      <c r="AQ107" s="867"/>
      <c r="AR107" s="867"/>
      <c r="AS107" s="911"/>
      <c r="AT107" s="294"/>
      <c r="AU107" s="294"/>
      <c r="AV107" s="260"/>
    </row>
    <row r="108" spans="6:48" ht="21.75" customHeight="1" thickBot="1">
      <c r="F108" s="7" t="s">
        <v>34</v>
      </c>
      <c r="G108" s="783"/>
      <c r="H108" s="861"/>
      <c r="I108" s="935"/>
      <c r="J108" s="868"/>
      <c r="K108" s="868"/>
      <c r="L108" s="868"/>
      <c r="M108" s="868"/>
      <c r="N108" s="868"/>
      <c r="O108" s="868"/>
      <c r="P108" s="868"/>
      <c r="Q108" s="868"/>
      <c r="R108" s="876"/>
      <c r="S108" s="868"/>
      <c r="T108" s="876"/>
      <c r="U108" s="868"/>
      <c r="V108" s="876"/>
      <c r="W108" s="868"/>
      <c r="X108" s="876"/>
      <c r="Y108" s="868"/>
      <c r="Z108" s="876"/>
      <c r="AA108" s="868"/>
      <c r="AB108" s="868"/>
      <c r="AC108" s="868"/>
      <c r="AD108" s="868"/>
      <c r="AE108" s="868"/>
      <c r="AF108" s="868"/>
      <c r="AG108" s="868"/>
      <c r="AH108" s="868"/>
      <c r="AI108" s="868"/>
      <c r="AJ108" s="868"/>
      <c r="AK108" s="868"/>
      <c r="AL108" s="868"/>
      <c r="AM108" s="868"/>
      <c r="AN108" s="868"/>
      <c r="AO108" s="868"/>
      <c r="AP108" s="868"/>
      <c r="AQ108" s="868"/>
      <c r="AR108" s="868"/>
      <c r="AS108" s="912"/>
      <c r="AT108" s="294"/>
      <c r="AU108" s="294"/>
      <c r="AV108" s="260"/>
    </row>
    <row r="109" spans="5:47" ht="19.5" customHeight="1" thickBot="1">
      <c r="E109" s="749" t="s">
        <v>292</v>
      </c>
      <c r="F109" s="176"/>
      <c r="G109" s="9"/>
      <c r="H109" s="88"/>
      <c r="I109" s="622"/>
      <c r="J109" s="428"/>
      <c r="K109" s="428"/>
      <c r="L109" s="428"/>
      <c r="M109" s="428"/>
      <c r="N109" s="428"/>
      <c r="O109" s="428"/>
      <c r="P109" s="428"/>
      <c r="Q109" s="428"/>
      <c r="R109" s="341"/>
      <c r="S109" s="428"/>
      <c r="T109" s="341"/>
      <c r="U109" s="428"/>
      <c r="V109" s="341"/>
      <c r="W109" s="428"/>
      <c r="X109" s="341"/>
      <c r="Y109" s="428"/>
      <c r="Z109" s="341"/>
      <c r="AA109" s="428"/>
      <c r="AB109" s="428"/>
      <c r="AC109" s="428"/>
      <c r="AD109" s="428"/>
      <c r="AE109" s="428"/>
      <c r="AF109" s="428"/>
      <c r="AG109" s="428"/>
      <c r="AH109" s="428"/>
      <c r="AI109" s="428"/>
      <c r="AJ109" s="428"/>
      <c r="AK109" s="428"/>
      <c r="AL109" s="428"/>
      <c r="AM109" s="428"/>
      <c r="AN109" s="428"/>
      <c r="AO109" s="428"/>
      <c r="AP109" s="428"/>
      <c r="AQ109" s="428"/>
      <c r="AR109" s="428"/>
      <c r="AS109" s="336"/>
      <c r="AT109" s="259"/>
      <c r="AU109" s="259"/>
    </row>
    <row r="110" spans="5:47" ht="19.5" customHeight="1" thickBot="1">
      <c r="E110" s="749"/>
      <c r="F110" s="174" t="s">
        <v>293</v>
      </c>
      <c r="G110" s="41">
        <v>10</v>
      </c>
      <c r="H110" s="724">
        <v>24</v>
      </c>
      <c r="I110" s="836">
        <v>21</v>
      </c>
      <c r="J110" s="833">
        <v>24</v>
      </c>
      <c r="K110" s="836">
        <v>22</v>
      </c>
      <c r="L110" s="836">
        <v>17</v>
      </c>
      <c r="M110" s="836">
        <v>24</v>
      </c>
      <c r="N110" s="836">
        <v>20</v>
      </c>
      <c r="O110" s="833">
        <v>18</v>
      </c>
      <c r="P110" s="836">
        <v>24</v>
      </c>
      <c r="Q110" s="892">
        <v>22</v>
      </c>
      <c r="R110" s="836">
        <v>24</v>
      </c>
      <c r="S110" s="836">
        <v>24</v>
      </c>
      <c r="T110" s="836">
        <v>22</v>
      </c>
      <c r="U110" s="836">
        <v>24</v>
      </c>
      <c r="V110" s="836">
        <v>20</v>
      </c>
      <c r="W110" s="836">
        <v>20</v>
      </c>
      <c r="X110" s="836">
        <v>18</v>
      </c>
      <c r="Y110" s="836">
        <v>23</v>
      </c>
      <c r="Z110" s="836">
        <v>23</v>
      </c>
      <c r="AA110" s="833">
        <v>22</v>
      </c>
      <c r="AB110" s="833">
        <v>18</v>
      </c>
      <c r="AC110" s="833">
        <v>22</v>
      </c>
      <c r="AD110" s="838">
        <v>14</v>
      </c>
      <c r="AE110" s="833">
        <v>20</v>
      </c>
      <c r="AF110" s="833">
        <v>22</v>
      </c>
      <c r="AG110" s="833">
        <v>18</v>
      </c>
      <c r="AH110" s="833">
        <v>20</v>
      </c>
      <c r="AI110" s="833">
        <v>22</v>
      </c>
      <c r="AJ110" s="833">
        <v>20</v>
      </c>
      <c r="AK110" s="833">
        <v>22</v>
      </c>
      <c r="AL110" s="833">
        <v>20</v>
      </c>
      <c r="AM110" s="836">
        <v>22</v>
      </c>
      <c r="AN110" s="838">
        <v>12</v>
      </c>
      <c r="AO110" s="833">
        <v>20</v>
      </c>
      <c r="AP110" s="833">
        <v>22</v>
      </c>
      <c r="AQ110" s="833">
        <v>18</v>
      </c>
      <c r="AR110" s="833">
        <v>16</v>
      </c>
      <c r="AS110" s="724">
        <v>24</v>
      </c>
      <c r="AT110" s="259"/>
      <c r="AU110" s="259"/>
    </row>
    <row r="111" spans="5:47" ht="19.5" customHeight="1" thickBot="1">
      <c r="E111" s="749"/>
      <c r="F111" s="174" t="s">
        <v>294</v>
      </c>
      <c r="G111" s="41">
        <v>4</v>
      </c>
      <c r="H111" s="724"/>
      <c r="I111" s="836"/>
      <c r="J111" s="833"/>
      <c r="K111" s="836"/>
      <c r="L111" s="836"/>
      <c r="M111" s="836"/>
      <c r="N111" s="836"/>
      <c r="O111" s="833"/>
      <c r="P111" s="836"/>
      <c r="Q111" s="877"/>
      <c r="R111" s="836"/>
      <c r="S111" s="836"/>
      <c r="T111" s="836"/>
      <c r="U111" s="836"/>
      <c r="V111" s="836"/>
      <c r="W111" s="836"/>
      <c r="X111" s="836"/>
      <c r="Y111" s="836"/>
      <c r="Z111" s="836"/>
      <c r="AA111" s="833"/>
      <c r="AB111" s="833"/>
      <c r="AC111" s="833"/>
      <c r="AD111" s="838"/>
      <c r="AE111" s="833"/>
      <c r="AF111" s="833"/>
      <c r="AG111" s="833"/>
      <c r="AH111" s="833"/>
      <c r="AI111" s="833"/>
      <c r="AJ111" s="833"/>
      <c r="AK111" s="833"/>
      <c r="AL111" s="833"/>
      <c r="AM111" s="836"/>
      <c r="AN111" s="838"/>
      <c r="AO111" s="833"/>
      <c r="AP111" s="833"/>
      <c r="AQ111" s="833"/>
      <c r="AR111" s="833"/>
      <c r="AS111" s="724"/>
      <c r="AT111" s="259"/>
      <c r="AU111" s="259"/>
    </row>
    <row r="112" spans="5:47" ht="19.5" customHeight="1" thickBot="1">
      <c r="E112" s="749"/>
      <c r="F112" s="174" t="s">
        <v>295</v>
      </c>
      <c r="G112" s="41">
        <v>2</v>
      </c>
      <c r="H112" s="724"/>
      <c r="I112" s="836"/>
      <c r="J112" s="833"/>
      <c r="K112" s="836"/>
      <c r="L112" s="836"/>
      <c r="M112" s="836"/>
      <c r="N112" s="836"/>
      <c r="O112" s="833"/>
      <c r="P112" s="836"/>
      <c r="Q112" s="877"/>
      <c r="R112" s="836"/>
      <c r="S112" s="836"/>
      <c r="T112" s="836"/>
      <c r="U112" s="836"/>
      <c r="V112" s="836"/>
      <c r="W112" s="836"/>
      <c r="X112" s="836"/>
      <c r="Y112" s="836"/>
      <c r="Z112" s="836"/>
      <c r="AA112" s="833"/>
      <c r="AB112" s="833"/>
      <c r="AC112" s="833"/>
      <c r="AD112" s="838"/>
      <c r="AE112" s="833"/>
      <c r="AF112" s="833"/>
      <c r="AG112" s="833"/>
      <c r="AH112" s="833"/>
      <c r="AI112" s="833"/>
      <c r="AJ112" s="833"/>
      <c r="AK112" s="833"/>
      <c r="AL112" s="833"/>
      <c r="AM112" s="836"/>
      <c r="AN112" s="838"/>
      <c r="AO112" s="833"/>
      <c r="AP112" s="833"/>
      <c r="AQ112" s="833"/>
      <c r="AR112" s="833"/>
      <c r="AS112" s="724"/>
      <c r="AT112" s="259"/>
      <c r="AU112" s="259"/>
    </row>
    <row r="113" spans="5:47" ht="19.5" customHeight="1" thickBot="1">
      <c r="E113" s="749"/>
      <c r="F113" s="174" t="s">
        <v>296</v>
      </c>
      <c r="G113" s="41">
        <v>8</v>
      </c>
      <c r="H113" s="712"/>
      <c r="I113" s="836"/>
      <c r="J113" s="833"/>
      <c r="K113" s="836"/>
      <c r="L113" s="836"/>
      <c r="M113" s="836"/>
      <c r="N113" s="836"/>
      <c r="O113" s="833"/>
      <c r="P113" s="836"/>
      <c r="Q113" s="862"/>
      <c r="R113" s="836"/>
      <c r="S113" s="836"/>
      <c r="T113" s="836"/>
      <c r="U113" s="836"/>
      <c r="V113" s="836"/>
      <c r="W113" s="836"/>
      <c r="X113" s="836"/>
      <c r="Y113" s="836"/>
      <c r="Z113" s="836"/>
      <c r="AA113" s="833"/>
      <c r="AB113" s="833"/>
      <c r="AC113" s="833"/>
      <c r="AD113" s="838"/>
      <c r="AE113" s="833"/>
      <c r="AF113" s="833"/>
      <c r="AG113" s="833"/>
      <c r="AH113" s="833"/>
      <c r="AI113" s="833"/>
      <c r="AJ113" s="833"/>
      <c r="AK113" s="833"/>
      <c r="AL113" s="833"/>
      <c r="AM113" s="836"/>
      <c r="AN113" s="838"/>
      <c r="AO113" s="833"/>
      <c r="AP113" s="833"/>
      <c r="AQ113" s="833"/>
      <c r="AR113" s="833"/>
      <c r="AS113" s="712"/>
      <c r="AT113" s="259"/>
      <c r="AU113" s="259"/>
    </row>
    <row r="114" spans="5:47" ht="19.5" customHeight="1" thickBot="1">
      <c r="E114" s="749"/>
      <c r="F114" s="174" t="s">
        <v>297</v>
      </c>
      <c r="G114" s="41">
        <v>4</v>
      </c>
      <c r="H114" s="748">
        <v>6</v>
      </c>
      <c r="I114" s="836">
        <v>4</v>
      </c>
      <c r="J114" s="833">
        <v>4</v>
      </c>
      <c r="K114" s="915">
        <v>2</v>
      </c>
      <c r="L114" s="836">
        <v>6</v>
      </c>
      <c r="M114" s="836">
        <v>4</v>
      </c>
      <c r="N114" s="836">
        <v>6</v>
      </c>
      <c r="O114" s="833">
        <v>4</v>
      </c>
      <c r="P114" s="836">
        <v>6</v>
      </c>
      <c r="Q114" s="892">
        <v>6</v>
      </c>
      <c r="R114" s="836">
        <v>6</v>
      </c>
      <c r="S114" s="836">
        <v>4</v>
      </c>
      <c r="T114" s="836">
        <v>6</v>
      </c>
      <c r="U114" s="836">
        <v>4</v>
      </c>
      <c r="V114" s="836">
        <v>4</v>
      </c>
      <c r="W114" s="836">
        <v>6</v>
      </c>
      <c r="X114" s="836">
        <v>6</v>
      </c>
      <c r="Y114" s="836">
        <v>6</v>
      </c>
      <c r="Z114" s="836">
        <v>6</v>
      </c>
      <c r="AA114" s="833">
        <v>5</v>
      </c>
      <c r="AB114" s="833">
        <v>6</v>
      </c>
      <c r="AC114" s="833">
        <v>5</v>
      </c>
      <c r="AD114" s="833">
        <v>6</v>
      </c>
      <c r="AE114" s="833">
        <v>6</v>
      </c>
      <c r="AF114" s="833">
        <v>6</v>
      </c>
      <c r="AG114" s="833">
        <v>6</v>
      </c>
      <c r="AH114" s="833">
        <v>6</v>
      </c>
      <c r="AI114" s="833">
        <v>6</v>
      </c>
      <c r="AJ114" s="833">
        <v>5</v>
      </c>
      <c r="AK114" s="838">
        <v>2</v>
      </c>
      <c r="AL114" s="833">
        <v>6</v>
      </c>
      <c r="AM114" s="836">
        <v>6</v>
      </c>
      <c r="AN114" s="833">
        <v>6</v>
      </c>
      <c r="AO114" s="833">
        <v>6</v>
      </c>
      <c r="AP114" s="833">
        <v>6</v>
      </c>
      <c r="AQ114" s="833">
        <v>6</v>
      </c>
      <c r="AR114" s="833">
        <v>6</v>
      </c>
      <c r="AS114" s="748">
        <v>6</v>
      </c>
      <c r="AT114" s="259"/>
      <c r="AU114" s="259"/>
    </row>
    <row r="115" spans="5:47" ht="19.5" customHeight="1" thickBot="1">
      <c r="E115" s="749"/>
      <c r="F115" s="174" t="s">
        <v>267</v>
      </c>
      <c r="G115" s="41">
        <v>2</v>
      </c>
      <c r="H115" s="748"/>
      <c r="I115" s="836"/>
      <c r="J115" s="833"/>
      <c r="K115" s="915"/>
      <c r="L115" s="836"/>
      <c r="M115" s="836"/>
      <c r="N115" s="836"/>
      <c r="O115" s="833"/>
      <c r="P115" s="836"/>
      <c r="Q115" s="862"/>
      <c r="R115" s="836"/>
      <c r="S115" s="836"/>
      <c r="T115" s="836"/>
      <c r="U115" s="836"/>
      <c r="V115" s="836"/>
      <c r="W115" s="836"/>
      <c r="X115" s="836"/>
      <c r="Y115" s="836"/>
      <c r="Z115" s="836"/>
      <c r="AA115" s="833"/>
      <c r="AB115" s="833"/>
      <c r="AC115" s="833"/>
      <c r="AD115" s="833"/>
      <c r="AE115" s="833"/>
      <c r="AF115" s="833"/>
      <c r="AG115" s="833"/>
      <c r="AH115" s="833"/>
      <c r="AI115" s="833"/>
      <c r="AJ115" s="833"/>
      <c r="AK115" s="838"/>
      <c r="AL115" s="833"/>
      <c r="AM115" s="836"/>
      <c r="AN115" s="833"/>
      <c r="AO115" s="833"/>
      <c r="AP115" s="833"/>
      <c r="AQ115" s="833"/>
      <c r="AR115" s="833"/>
      <c r="AS115" s="748"/>
      <c r="AT115" s="259"/>
      <c r="AU115" s="259"/>
    </row>
    <row r="116" spans="5:47" ht="19.5" customHeight="1" thickBot="1">
      <c r="E116" s="749"/>
      <c r="F116" s="174" t="s">
        <v>298</v>
      </c>
      <c r="G116" s="41">
        <v>10</v>
      </c>
      <c r="H116" s="22">
        <v>10</v>
      </c>
      <c r="I116" s="360">
        <f>H116</f>
        <v>10</v>
      </c>
      <c r="J116" s="377">
        <v>10</v>
      </c>
      <c r="K116" s="360">
        <v>10</v>
      </c>
      <c r="L116" s="360">
        <v>10</v>
      </c>
      <c r="M116" s="360">
        <v>10</v>
      </c>
      <c r="N116" s="360">
        <v>10</v>
      </c>
      <c r="O116" s="377">
        <v>10</v>
      </c>
      <c r="P116" s="360">
        <v>10</v>
      </c>
      <c r="Q116" s="360">
        <v>10</v>
      </c>
      <c r="R116" s="360">
        <v>10</v>
      </c>
      <c r="S116" s="360">
        <v>10</v>
      </c>
      <c r="T116" s="360">
        <v>10</v>
      </c>
      <c r="U116" s="360">
        <v>10</v>
      </c>
      <c r="V116" s="360">
        <v>5</v>
      </c>
      <c r="W116" s="360">
        <v>10</v>
      </c>
      <c r="X116" s="360">
        <v>10</v>
      </c>
      <c r="Y116" s="360">
        <v>10</v>
      </c>
      <c r="Z116" s="360">
        <v>10</v>
      </c>
      <c r="AA116" s="377">
        <v>10</v>
      </c>
      <c r="AB116" s="377">
        <v>10</v>
      </c>
      <c r="AC116" s="655">
        <v>5</v>
      </c>
      <c r="AD116" s="377">
        <v>10</v>
      </c>
      <c r="AE116" s="377">
        <v>10</v>
      </c>
      <c r="AF116" s="377">
        <v>10</v>
      </c>
      <c r="AG116" s="377">
        <v>10</v>
      </c>
      <c r="AH116" s="377">
        <v>10</v>
      </c>
      <c r="AI116" s="377">
        <v>10</v>
      </c>
      <c r="AJ116" s="377">
        <v>10</v>
      </c>
      <c r="AK116" s="377">
        <v>10</v>
      </c>
      <c r="AL116" s="377">
        <v>10</v>
      </c>
      <c r="AM116" s="360">
        <v>10</v>
      </c>
      <c r="AN116" s="377">
        <v>10</v>
      </c>
      <c r="AO116" s="377">
        <v>10</v>
      </c>
      <c r="AP116" s="377">
        <v>10</v>
      </c>
      <c r="AQ116" s="377">
        <v>10</v>
      </c>
      <c r="AR116" s="377">
        <v>10</v>
      </c>
      <c r="AS116" s="22">
        <v>10</v>
      </c>
      <c r="AT116" s="26"/>
      <c r="AU116" s="26"/>
    </row>
    <row r="117" spans="5:47" ht="19.5" customHeight="1" thickBot="1">
      <c r="E117" s="749"/>
      <c r="F117" s="174" t="s">
        <v>299</v>
      </c>
      <c r="G117" s="41">
        <v>6</v>
      </c>
      <c r="H117" s="711">
        <v>10</v>
      </c>
      <c r="I117" s="836">
        <v>10</v>
      </c>
      <c r="J117" s="833">
        <v>10</v>
      </c>
      <c r="K117" s="836">
        <v>10</v>
      </c>
      <c r="L117" s="836">
        <v>9</v>
      </c>
      <c r="M117" s="836">
        <v>10</v>
      </c>
      <c r="N117" s="836">
        <v>10</v>
      </c>
      <c r="O117" s="833">
        <v>10</v>
      </c>
      <c r="P117" s="836">
        <v>10</v>
      </c>
      <c r="Q117" s="892">
        <v>10</v>
      </c>
      <c r="R117" s="836">
        <v>10</v>
      </c>
      <c r="S117" s="836">
        <v>10</v>
      </c>
      <c r="T117" s="836">
        <v>10</v>
      </c>
      <c r="U117" s="836">
        <v>10</v>
      </c>
      <c r="V117" s="836">
        <v>10</v>
      </c>
      <c r="W117" s="836">
        <v>10</v>
      </c>
      <c r="X117" s="836">
        <v>10</v>
      </c>
      <c r="Y117" s="836">
        <v>10</v>
      </c>
      <c r="Z117" s="836">
        <v>10</v>
      </c>
      <c r="AA117" s="833">
        <v>10</v>
      </c>
      <c r="AB117" s="833">
        <v>10</v>
      </c>
      <c r="AC117" s="833">
        <v>10</v>
      </c>
      <c r="AD117" s="833">
        <v>10</v>
      </c>
      <c r="AE117" s="833">
        <v>10</v>
      </c>
      <c r="AF117" s="833">
        <v>10</v>
      </c>
      <c r="AG117" s="833">
        <v>10</v>
      </c>
      <c r="AH117" s="833">
        <v>10</v>
      </c>
      <c r="AI117" s="833">
        <v>10</v>
      </c>
      <c r="AJ117" s="833">
        <v>10</v>
      </c>
      <c r="AK117" s="833">
        <v>10</v>
      </c>
      <c r="AL117" s="833">
        <v>10</v>
      </c>
      <c r="AM117" s="836">
        <v>9</v>
      </c>
      <c r="AN117" s="833">
        <v>9</v>
      </c>
      <c r="AO117" s="833">
        <v>10</v>
      </c>
      <c r="AP117" s="833">
        <v>10</v>
      </c>
      <c r="AQ117" s="833">
        <v>10</v>
      </c>
      <c r="AR117" s="833">
        <v>10</v>
      </c>
      <c r="AS117" s="711">
        <v>10</v>
      </c>
      <c r="AT117" s="259"/>
      <c r="AU117" s="259"/>
    </row>
    <row r="118" spans="5:47" ht="19.5" customHeight="1" thickBot="1">
      <c r="E118" s="749"/>
      <c r="F118" s="174" t="s">
        <v>300</v>
      </c>
      <c r="G118" s="41">
        <v>2</v>
      </c>
      <c r="H118" s="724"/>
      <c r="I118" s="836"/>
      <c r="J118" s="833"/>
      <c r="K118" s="836"/>
      <c r="L118" s="836"/>
      <c r="M118" s="836"/>
      <c r="N118" s="836"/>
      <c r="O118" s="833"/>
      <c r="P118" s="836"/>
      <c r="Q118" s="877"/>
      <c r="R118" s="836"/>
      <c r="S118" s="836"/>
      <c r="T118" s="836"/>
      <c r="U118" s="836"/>
      <c r="V118" s="836"/>
      <c r="W118" s="836"/>
      <c r="X118" s="836"/>
      <c r="Y118" s="836"/>
      <c r="Z118" s="836"/>
      <c r="AA118" s="833"/>
      <c r="AB118" s="833"/>
      <c r="AC118" s="833"/>
      <c r="AD118" s="833"/>
      <c r="AE118" s="833"/>
      <c r="AF118" s="833"/>
      <c r="AG118" s="833"/>
      <c r="AH118" s="833"/>
      <c r="AI118" s="833"/>
      <c r="AJ118" s="833"/>
      <c r="AK118" s="833"/>
      <c r="AL118" s="833"/>
      <c r="AM118" s="836"/>
      <c r="AN118" s="833"/>
      <c r="AO118" s="833"/>
      <c r="AP118" s="833"/>
      <c r="AQ118" s="833"/>
      <c r="AR118" s="833"/>
      <c r="AS118" s="724"/>
      <c r="AT118" s="259"/>
      <c r="AU118" s="259"/>
    </row>
    <row r="119" spans="5:47" ht="19.5" customHeight="1" thickBot="1">
      <c r="E119" s="749"/>
      <c r="F119" s="175" t="s">
        <v>301</v>
      </c>
      <c r="G119" s="43">
        <v>2</v>
      </c>
      <c r="H119" s="725"/>
      <c r="I119" s="837"/>
      <c r="J119" s="834"/>
      <c r="K119" s="837"/>
      <c r="L119" s="837"/>
      <c r="M119" s="837"/>
      <c r="N119" s="837"/>
      <c r="O119" s="834"/>
      <c r="P119" s="837"/>
      <c r="Q119" s="898"/>
      <c r="R119" s="837"/>
      <c r="S119" s="837"/>
      <c r="T119" s="837"/>
      <c r="U119" s="837"/>
      <c r="V119" s="837"/>
      <c r="W119" s="837"/>
      <c r="X119" s="837"/>
      <c r="Y119" s="837"/>
      <c r="Z119" s="837"/>
      <c r="AA119" s="834"/>
      <c r="AB119" s="834"/>
      <c r="AC119" s="834"/>
      <c r="AD119" s="834"/>
      <c r="AE119" s="834"/>
      <c r="AF119" s="834"/>
      <c r="AG119" s="834"/>
      <c r="AH119" s="834"/>
      <c r="AI119" s="834"/>
      <c r="AJ119" s="834"/>
      <c r="AK119" s="834"/>
      <c r="AL119" s="834"/>
      <c r="AM119" s="837"/>
      <c r="AN119" s="834"/>
      <c r="AO119" s="834"/>
      <c r="AP119" s="834"/>
      <c r="AQ119" s="834"/>
      <c r="AR119" s="834"/>
      <c r="AS119" s="725"/>
      <c r="AT119" s="259"/>
      <c r="AU119" s="259"/>
    </row>
    <row r="120" spans="5:47" ht="19.5" customHeight="1" thickBot="1">
      <c r="E120" s="749"/>
      <c r="F120" s="685" t="s">
        <v>211</v>
      </c>
      <c r="G120" s="686"/>
      <c r="H120" s="85">
        <v>5</v>
      </c>
      <c r="I120" s="267">
        <f aca="true" t="shared" si="23" ref="I120:AR120">SUM(I109:I119)/10</f>
        <v>4.5</v>
      </c>
      <c r="J120" s="267">
        <f t="shared" si="23"/>
        <v>4.8</v>
      </c>
      <c r="K120" s="267">
        <f t="shared" si="23"/>
        <v>4.4</v>
      </c>
      <c r="L120" s="267">
        <f t="shared" si="23"/>
        <v>4.2</v>
      </c>
      <c r="M120" s="267">
        <f t="shared" si="23"/>
        <v>4.8</v>
      </c>
      <c r="N120" s="267">
        <f t="shared" si="23"/>
        <v>4.6</v>
      </c>
      <c r="O120" s="267">
        <f t="shared" si="23"/>
        <v>4.2</v>
      </c>
      <c r="P120" s="267">
        <f t="shared" si="23"/>
        <v>5</v>
      </c>
      <c r="Q120" s="267">
        <f t="shared" si="23"/>
        <v>4.8</v>
      </c>
      <c r="R120" s="267">
        <f t="shared" si="23"/>
        <v>5</v>
      </c>
      <c r="S120" s="267">
        <f t="shared" si="23"/>
        <v>4.8</v>
      </c>
      <c r="T120" s="267">
        <f t="shared" si="23"/>
        <v>4.8</v>
      </c>
      <c r="U120" s="267">
        <f t="shared" si="23"/>
        <v>4.8</v>
      </c>
      <c r="V120" s="267">
        <f t="shared" si="23"/>
        <v>3.9</v>
      </c>
      <c r="W120" s="267">
        <f t="shared" si="23"/>
        <v>4.6</v>
      </c>
      <c r="X120" s="267">
        <f t="shared" si="23"/>
        <v>4.4</v>
      </c>
      <c r="Y120" s="267">
        <f t="shared" si="23"/>
        <v>4.9</v>
      </c>
      <c r="Z120" s="267">
        <f t="shared" si="23"/>
        <v>4.9</v>
      </c>
      <c r="AA120" s="267">
        <f t="shared" si="23"/>
        <v>4.7</v>
      </c>
      <c r="AB120" s="267">
        <f t="shared" si="23"/>
        <v>4.4</v>
      </c>
      <c r="AC120" s="267">
        <f t="shared" si="23"/>
        <v>4.2</v>
      </c>
      <c r="AD120" s="267">
        <f t="shared" si="23"/>
        <v>4</v>
      </c>
      <c r="AE120" s="267">
        <f t="shared" si="23"/>
        <v>4.6</v>
      </c>
      <c r="AF120" s="267">
        <f t="shared" si="23"/>
        <v>4.8</v>
      </c>
      <c r="AG120" s="267">
        <f t="shared" si="23"/>
        <v>4.4</v>
      </c>
      <c r="AH120" s="267">
        <f t="shared" si="23"/>
        <v>4.6</v>
      </c>
      <c r="AI120" s="267">
        <f t="shared" si="23"/>
        <v>4.8</v>
      </c>
      <c r="AJ120" s="267">
        <f t="shared" si="23"/>
        <v>4.5</v>
      </c>
      <c r="AK120" s="267">
        <f t="shared" si="23"/>
        <v>4.4</v>
      </c>
      <c r="AL120" s="267">
        <f t="shared" si="23"/>
        <v>4.6</v>
      </c>
      <c r="AM120" s="267">
        <f t="shared" si="23"/>
        <v>4.7</v>
      </c>
      <c r="AN120" s="267">
        <f t="shared" si="23"/>
        <v>3.7</v>
      </c>
      <c r="AO120" s="267">
        <f t="shared" si="23"/>
        <v>4.6</v>
      </c>
      <c r="AP120" s="267">
        <f t="shared" si="23"/>
        <v>4.8</v>
      </c>
      <c r="AQ120" s="267">
        <f t="shared" si="23"/>
        <v>4.4</v>
      </c>
      <c r="AR120" s="267">
        <f t="shared" si="23"/>
        <v>4.2</v>
      </c>
      <c r="AS120" s="25">
        <v>5</v>
      </c>
      <c r="AT120" s="259"/>
      <c r="AU120" s="259"/>
    </row>
    <row r="121" spans="5:47" ht="19.5" customHeight="1" thickBot="1">
      <c r="E121" s="749" t="s">
        <v>302</v>
      </c>
      <c r="F121" s="173" t="s">
        <v>322</v>
      </c>
      <c r="G121" s="38">
        <v>10</v>
      </c>
      <c r="H121" s="723">
        <v>20</v>
      </c>
      <c r="I121" s="835">
        <v>19</v>
      </c>
      <c r="J121" s="835">
        <v>20</v>
      </c>
      <c r="K121" s="862">
        <v>20</v>
      </c>
      <c r="L121" s="862">
        <v>15</v>
      </c>
      <c r="M121" s="862">
        <v>16</v>
      </c>
      <c r="N121" s="862">
        <v>17</v>
      </c>
      <c r="O121" s="835">
        <v>20</v>
      </c>
      <c r="P121" s="862">
        <v>20</v>
      </c>
      <c r="Q121" s="877">
        <v>20</v>
      </c>
      <c r="R121" s="862">
        <v>20</v>
      </c>
      <c r="S121" s="862">
        <v>16</v>
      </c>
      <c r="T121" s="862">
        <v>20</v>
      </c>
      <c r="U121" s="862">
        <v>20</v>
      </c>
      <c r="V121" s="862">
        <v>15</v>
      </c>
      <c r="W121" s="862">
        <v>20</v>
      </c>
      <c r="X121" s="862">
        <v>15</v>
      </c>
      <c r="Y121" s="862">
        <v>20</v>
      </c>
      <c r="Z121" s="862">
        <v>17</v>
      </c>
      <c r="AA121" s="835">
        <v>20</v>
      </c>
      <c r="AB121" s="835">
        <v>20</v>
      </c>
      <c r="AC121" s="835">
        <v>16</v>
      </c>
      <c r="AD121" s="835">
        <v>17</v>
      </c>
      <c r="AE121" s="835">
        <v>17</v>
      </c>
      <c r="AF121" s="835">
        <v>20</v>
      </c>
      <c r="AG121" s="835">
        <v>20</v>
      </c>
      <c r="AH121" s="835">
        <v>20</v>
      </c>
      <c r="AI121" s="835">
        <v>18</v>
      </c>
      <c r="AJ121" s="835">
        <v>20</v>
      </c>
      <c r="AK121" s="835">
        <v>20</v>
      </c>
      <c r="AL121" s="835">
        <v>20</v>
      </c>
      <c r="AM121" s="862">
        <v>19</v>
      </c>
      <c r="AN121" s="835">
        <v>18</v>
      </c>
      <c r="AO121" s="835">
        <v>20</v>
      </c>
      <c r="AP121" s="835">
        <v>18</v>
      </c>
      <c r="AQ121" s="835">
        <v>20</v>
      </c>
      <c r="AR121" s="835">
        <v>18</v>
      </c>
      <c r="AS121" s="724">
        <v>20</v>
      </c>
      <c r="AT121" s="259"/>
      <c r="AU121" s="259"/>
    </row>
    <row r="122" spans="5:47" ht="19.5" customHeight="1" thickBot="1">
      <c r="E122" s="749"/>
      <c r="F122" s="174" t="s">
        <v>323</v>
      </c>
      <c r="G122" s="41">
        <v>7</v>
      </c>
      <c r="H122" s="724"/>
      <c r="I122" s="833"/>
      <c r="J122" s="833"/>
      <c r="K122" s="836"/>
      <c r="L122" s="836"/>
      <c r="M122" s="836"/>
      <c r="N122" s="836"/>
      <c r="O122" s="833"/>
      <c r="P122" s="836"/>
      <c r="Q122" s="877"/>
      <c r="R122" s="836"/>
      <c r="S122" s="836"/>
      <c r="T122" s="836"/>
      <c r="U122" s="836"/>
      <c r="V122" s="836"/>
      <c r="W122" s="836"/>
      <c r="X122" s="836"/>
      <c r="Y122" s="836"/>
      <c r="Z122" s="836"/>
      <c r="AA122" s="833"/>
      <c r="AB122" s="833"/>
      <c r="AC122" s="833"/>
      <c r="AD122" s="833"/>
      <c r="AE122" s="833"/>
      <c r="AF122" s="833"/>
      <c r="AG122" s="833"/>
      <c r="AH122" s="833"/>
      <c r="AI122" s="833"/>
      <c r="AJ122" s="833"/>
      <c r="AK122" s="833"/>
      <c r="AL122" s="833"/>
      <c r="AM122" s="836"/>
      <c r="AN122" s="833"/>
      <c r="AO122" s="833"/>
      <c r="AP122" s="833"/>
      <c r="AQ122" s="833"/>
      <c r="AR122" s="833"/>
      <c r="AS122" s="724"/>
      <c r="AT122" s="259"/>
      <c r="AU122" s="259"/>
    </row>
    <row r="123" spans="5:47" ht="19.5" customHeight="1" thickBot="1">
      <c r="E123" s="749"/>
      <c r="F123" s="174" t="s">
        <v>324</v>
      </c>
      <c r="G123" s="41">
        <v>3</v>
      </c>
      <c r="H123" s="712"/>
      <c r="I123" s="833"/>
      <c r="J123" s="833"/>
      <c r="K123" s="836"/>
      <c r="L123" s="836"/>
      <c r="M123" s="836"/>
      <c r="N123" s="836"/>
      <c r="O123" s="833"/>
      <c r="P123" s="836"/>
      <c r="Q123" s="862"/>
      <c r="R123" s="836"/>
      <c r="S123" s="836"/>
      <c r="T123" s="836"/>
      <c r="U123" s="836"/>
      <c r="V123" s="836"/>
      <c r="W123" s="836"/>
      <c r="X123" s="836"/>
      <c r="Y123" s="836"/>
      <c r="Z123" s="836"/>
      <c r="AA123" s="833"/>
      <c r="AB123" s="833"/>
      <c r="AC123" s="833"/>
      <c r="AD123" s="833"/>
      <c r="AE123" s="833"/>
      <c r="AF123" s="833"/>
      <c r="AG123" s="833"/>
      <c r="AH123" s="833"/>
      <c r="AI123" s="833"/>
      <c r="AJ123" s="833"/>
      <c r="AK123" s="833"/>
      <c r="AL123" s="833"/>
      <c r="AM123" s="836"/>
      <c r="AN123" s="833"/>
      <c r="AO123" s="833"/>
      <c r="AP123" s="833"/>
      <c r="AQ123" s="833"/>
      <c r="AR123" s="833"/>
      <c r="AS123" s="712"/>
      <c r="AT123" s="259"/>
      <c r="AU123" s="259"/>
    </row>
    <row r="124" spans="5:47" ht="19.5" customHeight="1" thickBot="1">
      <c r="E124" s="749"/>
      <c r="F124" s="174"/>
      <c r="G124" s="41"/>
      <c r="H124" s="711">
        <v>20</v>
      </c>
      <c r="I124" s="844">
        <v>18</v>
      </c>
      <c r="J124" s="844">
        <v>20</v>
      </c>
      <c r="K124" s="892">
        <v>15</v>
      </c>
      <c r="L124" s="893">
        <v>8</v>
      </c>
      <c r="M124" s="892">
        <v>18</v>
      </c>
      <c r="N124" s="892">
        <v>10</v>
      </c>
      <c r="O124" s="844">
        <v>16</v>
      </c>
      <c r="P124" s="892">
        <v>16</v>
      </c>
      <c r="Q124" s="892">
        <v>15</v>
      </c>
      <c r="R124" s="892">
        <v>18</v>
      </c>
      <c r="S124" s="892">
        <v>18</v>
      </c>
      <c r="T124" s="892">
        <v>17</v>
      </c>
      <c r="U124" s="892">
        <v>18</v>
      </c>
      <c r="V124" s="892">
        <v>16</v>
      </c>
      <c r="W124" s="892">
        <v>18</v>
      </c>
      <c r="X124" s="893">
        <v>7</v>
      </c>
      <c r="Y124" s="892">
        <v>18</v>
      </c>
      <c r="Z124" s="892">
        <v>14</v>
      </c>
      <c r="AA124" s="844">
        <v>16</v>
      </c>
      <c r="AB124" s="844">
        <v>14</v>
      </c>
      <c r="AC124" s="852">
        <v>6</v>
      </c>
      <c r="AD124" s="844">
        <v>14</v>
      </c>
      <c r="AE124" s="844">
        <v>12</v>
      </c>
      <c r="AF124" s="844">
        <v>20</v>
      </c>
      <c r="AG124" s="852">
        <v>8</v>
      </c>
      <c r="AH124" s="844">
        <v>12</v>
      </c>
      <c r="AI124" s="844">
        <v>15</v>
      </c>
      <c r="AJ124" s="844">
        <v>16</v>
      </c>
      <c r="AK124" s="844">
        <v>12</v>
      </c>
      <c r="AL124" s="852">
        <v>10</v>
      </c>
      <c r="AM124" s="892">
        <v>14</v>
      </c>
      <c r="AN124" s="852">
        <v>6</v>
      </c>
      <c r="AO124" s="844">
        <v>10</v>
      </c>
      <c r="AP124" s="844">
        <v>12</v>
      </c>
      <c r="AQ124" s="852">
        <v>10</v>
      </c>
      <c r="AR124" s="844">
        <v>18</v>
      </c>
      <c r="AS124" s="711">
        <v>20</v>
      </c>
      <c r="AT124" s="259"/>
      <c r="AU124" s="259"/>
    </row>
    <row r="125" spans="5:47" ht="19.5" customHeight="1" thickBot="1">
      <c r="E125" s="749"/>
      <c r="F125" s="174" t="s">
        <v>325</v>
      </c>
      <c r="G125" s="41">
        <v>10</v>
      </c>
      <c r="H125" s="724"/>
      <c r="I125" s="845"/>
      <c r="J125" s="845"/>
      <c r="K125" s="877"/>
      <c r="L125" s="918"/>
      <c r="M125" s="877"/>
      <c r="N125" s="877"/>
      <c r="O125" s="845"/>
      <c r="P125" s="877"/>
      <c r="Q125" s="877"/>
      <c r="R125" s="877"/>
      <c r="S125" s="877"/>
      <c r="T125" s="877"/>
      <c r="U125" s="877"/>
      <c r="V125" s="877"/>
      <c r="W125" s="877"/>
      <c r="X125" s="918"/>
      <c r="Y125" s="877"/>
      <c r="Z125" s="877"/>
      <c r="AA125" s="845"/>
      <c r="AB125" s="845"/>
      <c r="AC125" s="851"/>
      <c r="AD125" s="845"/>
      <c r="AE125" s="845"/>
      <c r="AF125" s="845"/>
      <c r="AG125" s="851"/>
      <c r="AH125" s="845"/>
      <c r="AI125" s="845"/>
      <c r="AJ125" s="845"/>
      <c r="AK125" s="845"/>
      <c r="AL125" s="851"/>
      <c r="AM125" s="877"/>
      <c r="AN125" s="851"/>
      <c r="AO125" s="845"/>
      <c r="AP125" s="845"/>
      <c r="AQ125" s="851"/>
      <c r="AR125" s="845"/>
      <c r="AS125" s="724"/>
      <c r="AT125" s="259"/>
      <c r="AU125" s="259"/>
    </row>
    <row r="126" spans="5:47" ht="19.5" customHeight="1" thickBot="1">
      <c r="E126" s="749"/>
      <c r="F126" s="174" t="s">
        <v>267</v>
      </c>
      <c r="G126" s="41">
        <v>4</v>
      </c>
      <c r="H126" s="724"/>
      <c r="I126" s="845"/>
      <c r="J126" s="845"/>
      <c r="K126" s="877"/>
      <c r="L126" s="918"/>
      <c r="M126" s="877"/>
      <c r="N126" s="877"/>
      <c r="O126" s="845"/>
      <c r="P126" s="877"/>
      <c r="Q126" s="877"/>
      <c r="R126" s="877"/>
      <c r="S126" s="877"/>
      <c r="T126" s="877"/>
      <c r="U126" s="877"/>
      <c r="V126" s="877"/>
      <c r="W126" s="877"/>
      <c r="X126" s="918"/>
      <c r="Y126" s="877"/>
      <c r="Z126" s="877"/>
      <c r="AA126" s="845"/>
      <c r="AB126" s="845"/>
      <c r="AC126" s="851"/>
      <c r="AD126" s="845"/>
      <c r="AE126" s="845"/>
      <c r="AF126" s="845"/>
      <c r="AG126" s="851"/>
      <c r="AH126" s="845"/>
      <c r="AI126" s="845"/>
      <c r="AJ126" s="845"/>
      <c r="AK126" s="845"/>
      <c r="AL126" s="851"/>
      <c r="AM126" s="877"/>
      <c r="AN126" s="851"/>
      <c r="AO126" s="845"/>
      <c r="AP126" s="845"/>
      <c r="AQ126" s="851"/>
      <c r="AR126" s="845"/>
      <c r="AS126" s="724"/>
      <c r="AT126" s="259"/>
      <c r="AU126" s="259"/>
    </row>
    <row r="127" spans="5:47" ht="19.5" customHeight="1" thickBot="1">
      <c r="E127" s="749"/>
      <c r="F127" s="174" t="s">
        <v>326</v>
      </c>
      <c r="G127" s="41">
        <v>4</v>
      </c>
      <c r="H127" s="724"/>
      <c r="I127" s="845"/>
      <c r="J127" s="845"/>
      <c r="K127" s="877"/>
      <c r="L127" s="918"/>
      <c r="M127" s="877"/>
      <c r="N127" s="877"/>
      <c r="O127" s="845"/>
      <c r="P127" s="877"/>
      <c r="Q127" s="877"/>
      <c r="R127" s="877"/>
      <c r="S127" s="877"/>
      <c r="T127" s="877"/>
      <c r="U127" s="877"/>
      <c r="V127" s="877"/>
      <c r="W127" s="877"/>
      <c r="X127" s="918"/>
      <c r="Y127" s="877"/>
      <c r="Z127" s="877"/>
      <c r="AA127" s="845"/>
      <c r="AB127" s="845"/>
      <c r="AC127" s="851"/>
      <c r="AD127" s="845"/>
      <c r="AE127" s="845"/>
      <c r="AF127" s="845"/>
      <c r="AG127" s="851"/>
      <c r="AH127" s="845"/>
      <c r="AI127" s="845"/>
      <c r="AJ127" s="845"/>
      <c r="AK127" s="845"/>
      <c r="AL127" s="851"/>
      <c r="AM127" s="877"/>
      <c r="AN127" s="851"/>
      <c r="AO127" s="845"/>
      <c r="AP127" s="845"/>
      <c r="AQ127" s="851"/>
      <c r="AR127" s="845"/>
      <c r="AS127" s="724"/>
      <c r="AT127" s="259"/>
      <c r="AU127" s="259"/>
    </row>
    <row r="128" spans="5:47" ht="19.5" customHeight="1" thickBot="1">
      <c r="E128" s="749"/>
      <c r="F128" s="175" t="s">
        <v>327</v>
      </c>
      <c r="G128" s="43">
        <v>2</v>
      </c>
      <c r="H128" s="725"/>
      <c r="I128" s="846"/>
      <c r="J128" s="846"/>
      <c r="K128" s="898"/>
      <c r="L128" s="894"/>
      <c r="M128" s="898"/>
      <c r="N128" s="898"/>
      <c r="O128" s="846"/>
      <c r="P128" s="898"/>
      <c r="Q128" s="898"/>
      <c r="R128" s="898"/>
      <c r="S128" s="898"/>
      <c r="T128" s="898"/>
      <c r="U128" s="898"/>
      <c r="V128" s="898"/>
      <c r="W128" s="898"/>
      <c r="X128" s="894"/>
      <c r="Y128" s="898"/>
      <c r="Z128" s="898"/>
      <c r="AA128" s="846"/>
      <c r="AB128" s="846"/>
      <c r="AC128" s="853"/>
      <c r="AD128" s="846"/>
      <c r="AE128" s="846"/>
      <c r="AF128" s="846"/>
      <c r="AG128" s="853"/>
      <c r="AH128" s="846"/>
      <c r="AI128" s="846"/>
      <c r="AJ128" s="846"/>
      <c r="AK128" s="846"/>
      <c r="AL128" s="853"/>
      <c r="AM128" s="898"/>
      <c r="AN128" s="853"/>
      <c r="AO128" s="846"/>
      <c r="AP128" s="846"/>
      <c r="AQ128" s="853"/>
      <c r="AR128" s="846"/>
      <c r="AS128" s="725"/>
      <c r="AT128" s="259"/>
      <c r="AU128" s="259"/>
    </row>
    <row r="129" spans="5:47" ht="19.5" customHeight="1" thickBot="1">
      <c r="E129" s="749"/>
      <c r="F129" s="685" t="s">
        <v>211</v>
      </c>
      <c r="G129" s="686"/>
      <c r="H129" s="85">
        <v>4</v>
      </c>
      <c r="I129" s="267">
        <f aca="true" t="shared" si="24" ref="I129:AR129">SUM(I121:I128)/10</f>
        <v>3.7</v>
      </c>
      <c r="J129" s="267">
        <f t="shared" si="24"/>
        <v>4</v>
      </c>
      <c r="K129" s="267">
        <f t="shared" si="24"/>
        <v>3.5</v>
      </c>
      <c r="L129" s="662">
        <f t="shared" si="24"/>
        <v>2.3</v>
      </c>
      <c r="M129" s="267">
        <f t="shared" si="24"/>
        <v>3.4</v>
      </c>
      <c r="N129" s="267">
        <f t="shared" si="24"/>
        <v>2.7</v>
      </c>
      <c r="O129" s="267">
        <f t="shared" si="24"/>
        <v>3.6</v>
      </c>
      <c r="P129" s="267">
        <f t="shared" si="24"/>
        <v>3.6</v>
      </c>
      <c r="Q129" s="267">
        <f t="shared" si="24"/>
        <v>3.5</v>
      </c>
      <c r="R129" s="267">
        <f t="shared" si="24"/>
        <v>3.8</v>
      </c>
      <c r="S129" s="267">
        <f t="shared" si="24"/>
        <v>3.4</v>
      </c>
      <c r="T129" s="267">
        <f t="shared" si="24"/>
        <v>3.7</v>
      </c>
      <c r="U129" s="267">
        <f t="shared" si="24"/>
        <v>3.8</v>
      </c>
      <c r="V129" s="267">
        <f t="shared" si="24"/>
        <v>3.1</v>
      </c>
      <c r="W129" s="267">
        <f t="shared" si="24"/>
        <v>3.8</v>
      </c>
      <c r="X129" s="267">
        <f t="shared" si="24"/>
        <v>2.2</v>
      </c>
      <c r="Y129" s="267">
        <f t="shared" si="24"/>
        <v>3.8</v>
      </c>
      <c r="Z129" s="267">
        <f t="shared" si="24"/>
        <v>3.1</v>
      </c>
      <c r="AA129" s="267">
        <f t="shared" si="24"/>
        <v>3.6</v>
      </c>
      <c r="AB129" s="267">
        <f t="shared" si="24"/>
        <v>3.4</v>
      </c>
      <c r="AC129" s="267">
        <f t="shared" si="24"/>
        <v>2.2</v>
      </c>
      <c r="AD129" s="267">
        <f t="shared" si="24"/>
        <v>3.1</v>
      </c>
      <c r="AE129" s="267">
        <f t="shared" si="24"/>
        <v>2.9</v>
      </c>
      <c r="AF129" s="267">
        <f t="shared" si="24"/>
        <v>4</v>
      </c>
      <c r="AG129" s="267">
        <f t="shared" si="24"/>
        <v>2.8</v>
      </c>
      <c r="AH129" s="267">
        <f t="shared" si="24"/>
        <v>3.2</v>
      </c>
      <c r="AI129" s="267">
        <f t="shared" si="24"/>
        <v>3.3</v>
      </c>
      <c r="AJ129" s="267">
        <f t="shared" si="24"/>
        <v>3.6</v>
      </c>
      <c r="AK129" s="267">
        <f t="shared" si="24"/>
        <v>3.2</v>
      </c>
      <c r="AL129" s="267">
        <f t="shared" si="24"/>
        <v>3</v>
      </c>
      <c r="AM129" s="267">
        <f t="shared" si="24"/>
        <v>3.3</v>
      </c>
      <c r="AN129" s="267">
        <f t="shared" si="24"/>
        <v>2.4</v>
      </c>
      <c r="AO129" s="267">
        <f t="shared" si="24"/>
        <v>3</v>
      </c>
      <c r="AP129" s="267">
        <f t="shared" si="24"/>
        <v>3</v>
      </c>
      <c r="AQ129" s="267">
        <f t="shared" si="24"/>
        <v>3</v>
      </c>
      <c r="AR129" s="267">
        <f t="shared" si="24"/>
        <v>3.6</v>
      </c>
      <c r="AS129" s="25">
        <v>4</v>
      </c>
      <c r="AT129" s="259"/>
      <c r="AU129" s="259"/>
    </row>
    <row r="130" spans="5:47" ht="19.5" customHeight="1" thickBot="1">
      <c r="E130" s="749" t="s">
        <v>310</v>
      </c>
      <c r="F130" s="181" t="s">
        <v>328</v>
      </c>
      <c r="G130" s="50">
        <v>5</v>
      </c>
      <c r="H130" s="723">
        <v>15</v>
      </c>
      <c r="I130" s="835">
        <v>15</v>
      </c>
      <c r="J130" s="835">
        <v>15</v>
      </c>
      <c r="K130" s="862">
        <v>13</v>
      </c>
      <c r="L130" s="917">
        <v>5</v>
      </c>
      <c r="M130" s="862">
        <v>15</v>
      </c>
      <c r="N130" s="862">
        <v>12</v>
      </c>
      <c r="O130" s="835">
        <v>14</v>
      </c>
      <c r="P130" s="862">
        <v>15</v>
      </c>
      <c r="Q130" s="877">
        <v>13</v>
      </c>
      <c r="R130" s="862">
        <v>12</v>
      </c>
      <c r="S130" s="917">
        <v>8</v>
      </c>
      <c r="T130" s="862">
        <v>10</v>
      </c>
      <c r="U130" s="862">
        <v>14</v>
      </c>
      <c r="V130" s="862">
        <v>14</v>
      </c>
      <c r="W130" s="862">
        <v>14</v>
      </c>
      <c r="X130" s="862">
        <v>12</v>
      </c>
      <c r="Y130" s="862">
        <v>15</v>
      </c>
      <c r="Z130" s="862">
        <v>14</v>
      </c>
      <c r="AA130" s="835">
        <v>14</v>
      </c>
      <c r="AB130" s="835">
        <v>15</v>
      </c>
      <c r="AC130" s="835">
        <v>11</v>
      </c>
      <c r="AD130" s="835">
        <v>11</v>
      </c>
      <c r="AE130" s="835">
        <v>9</v>
      </c>
      <c r="AF130" s="835">
        <v>13</v>
      </c>
      <c r="AG130" s="847">
        <v>4</v>
      </c>
      <c r="AH130" s="835">
        <v>11</v>
      </c>
      <c r="AI130" s="835">
        <v>15</v>
      </c>
      <c r="AJ130" s="835">
        <v>14</v>
      </c>
      <c r="AK130" s="835">
        <v>10</v>
      </c>
      <c r="AL130" s="835">
        <v>13</v>
      </c>
      <c r="AM130" s="862">
        <v>15</v>
      </c>
      <c r="AN130" s="847">
        <v>8.5</v>
      </c>
      <c r="AO130" s="835">
        <v>15</v>
      </c>
      <c r="AP130" s="847">
        <v>4</v>
      </c>
      <c r="AQ130" s="835">
        <v>11</v>
      </c>
      <c r="AR130" s="835">
        <v>12</v>
      </c>
      <c r="AS130" s="724">
        <v>15</v>
      </c>
      <c r="AT130" s="259"/>
      <c r="AU130" s="259"/>
    </row>
    <row r="131" spans="5:47" ht="19.5" customHeight="1" thickBot="1">
      <c r="E131" s="749"/>
      <c r="F131" s="174" t="s">
        <v>294</v>
      </c>
      <c r="G131" s="41">
        <v>3</v>
      </c>
      <c r="H131" s="724"/>
      <c r="I131" s="833"/>
      <c r="J131" s="833"/>
      <c r="K131" s="836"/>
      <c r="L131" s="915"/>
      <c r="M131" s="836"/>
      <c r="N131" s="836"/>
      <c r="O131" s="833"/>
      <c r="P131" s="836"/>
      <c r="Q131" s="877"/>
      <c r="R131" s="836"/>
      <c r="S131" s="915"/>
      <c r="T131" s="836"/>
      <c r="U131" s="836"/>
      <c r="V131" s="836"/>
      <c r="W131" s="836"/>
      <c r="X131" s="836"/>
      <c r="Y131" s="836"/>
      <c r="Z131" s="836"/>
      <c r="AA131" s="833"/>
      <c r="AB131" s="833"/>
      <c r="AC131" s="833"/>
      <c r="AD131" s="833"/>
      <c r="AE131" s="833"/>
      <c r="AF131" s="833"/>
      <c r="AG131" s="838"/>
      <c r="AH131" s="833"/>
      <c r="AI131" s="833"/>
      <c r="AJ131" s="833"/>
      <c r="AK131" s="833"/>
      <c r="AL131" s="833"/>
      <c r="AM131" s="836"/>
      <c r="AN131" s="838"/>
      <c r="AO131" s="833"/>
      <c r="AP131" s="838"/>
      <c r="AQ131" s="833"/>
      <c r="AR131" s="833"/>
      <c r="AS131" s="724"/>
      <c r="AT131" s="259"/>
      <c r="AU131" s="259"/>
    </row>
    <row r="132" spans="5:47" ht="19.5" customHeight="1" thickBot="1">
      <c r="E132" s="749"/>
      <c r="F132" s="174" t="s">
        <v>295</v>
      </c>
      <c r="G132" s="41">
        <v>3</v>
      </c>
      <c r="H132" s="724"/>
      <c r="I132" s="833"/>
      <c r="J132" s="833"/>
      <c r="K132" s="836"/>
      <c r="L132" s="915"/>
      <c r="M132" s="836"/>
      <c r="N132" s="836"/>
      <c r="O132" s="833"/>
      <c r="P132" s="836"/>
      <c r="Q132" s="877"/>
      <c r="R132" s="836"/>
      <c r="S132" s="915"/>
      <c r="T132" s="836"/>
      <c r="U132" s="836"/>
      <c r="V132" s="836"/>
      <c r="W132" s="836"/>
      <c r="X132" s="836"/>
      <c r="Y132" s="836"/>
      <c r="Z132" s="836"/>
      <c r="AA132" s="833"/>
      <c r="AB132" s="833"/>
      <c r="AC132" s="833"/>
      <c r="AD132" s="833"/>
      <c r="AE132" s="833"/>
      <c r="AF132" s="833"/>
      <c r="AG132" s="838"/>
      <c r="AH132" s="833"/>
      <c r="AI132" s="833"/>
      <c r="AJ132" s="833"/>
      <c r="AK132" s="833"/>
      <c r="AL132" s="833"/>
      <c r="AM132" s="836"/>
      <c r="AN132" s="838"/>
      <c r="AO132" s="833"/>
      <c r="AP132" s="838"/>
      <c r="AQ132" s="833"/>
      <c r="AR132" s="833"/>
      <c r="AS132" s="724"/>
      <c r="AT132" s="259"/>
      <c r="AU132" s="259"/>
    </row>
    <row r="133" spans="5:47" ht="19.5" customHeight="1" thickBot="1">
      <c r="E133" s="749"/>
      <c r="F133" s="174" t="s">
        <v>329</v>
      </c>
      <c r="G133" s="41">
        <v>4</v>
      </c>
      <c r="H133" s="712"/>
      <c r="I133" s="833"/>
      <c r="J133" s="833"/>
      <c r="K133" s="836"/>
      <c r="L133" s="915"/>
      <c r="M133" s="836"/>
      <c r="N133" s="836"/>
      <c r="O133" s="833"/>
      <c r="P133" s="836"/>
      <c r="Q133" s="862"/>
      <c r="R133" s="836"/>
      <c r="S133" s="915"/>
      <c r="T133" s="836"/>
      <c r="U133" s="836"/>
      <c r="V133" s="836"/>
      <c r="W133" s="836"/>
      <c r="X133" s="836"/>
      <c r="Y133" s="836"/>
      <c r="Z133" s="836"/>
      <c r="AA133" s="833"/>
      <c r="AB133" s="833"/>
      <c r="AC133" s="833"/>
      <c r="AD133" s="833"/>
      <c r="AE133" s="833"/>
      <c r="AF133" s="833"/>
      <c r="AG133" s="838"/>
      <c r="AH133" s="833"/>
      <c r="AI133" s="833"/>
      <c r="AJ133" s="833"/>
      <c r="AK133" s="833"/>
      <c r="AL133" s="833"/>
      <c r="AM133" s="836"/>
      <c r="AN133" s="838"/>
      <c r="AO133" s="833"/>
      <c r="AP133" s="838"/>
      <c r="AQ133" s="833"/>
      <c r="AR133" s="833"/>
      <c r="AS133" s="712"/>
      <c r="AT133" s="259"/>
      <c r="AU133" s="259"/>
    </row>
    <row r="134" spans="5:47" ht="19.5" customHeight="1" thickBot="1">
      <c r="E134" s="749"/>
      <c r="F134" s="174" t="s">
        <v>330</v>
      </c>
      <c r="G134" s="41">
        <v>5</v>
      </c>
      <c r="H134" s="22">
        <v>5</v>
      </c>
      <c r="I134" s="377">
        <v>4</v>
      </c>
      <c r="J134" s="377">
        <v>5</v>
      </c>
      <c r="K134" s="360">
        <v>4</v>
      </c>
      <c r="L134" s="360">
        <v>5</v>
      </c>
      <c r="M134" s="360">
        <v>4</v>
      </c>
      <c r="N134" s="360">
        <v>5</v>
      </c>
      <c r="O134" s="377">
        <v>4</v>
      </c>
      <c r="P134" s="360">
        <v>4</v>
      </c>
      <c r="Q134" s="360">
        <v>5</v>
      </c>
      <c r="R134" s="360">
        <v>5</v>
      </c>
      <c r="S134" s="360">
        <v>4</v>
      </c>
      <c r="T134" s="360">
        <v>5</v>
      </c>
      <c r="U134" s="360">
        <v>5</v>
      </c>
      <c r="V134" s="360">
        <v>3</v>
      </c>
      <c r="W134" s="360">
        <v>5</v>
      </c>
      <c r="X134" s="360">
        <v>5</v>
      </c>
      <c r="Y134" s="360">
        <v>5</v>
      </c>
      <c r="Z134" s="360">
        <v>3</v>
      </c>
      <c r="AA134" s="377">
        <v>5</v>
      </c>
      <c r="AB134" s="377">
        <v>5</v>
      </c>
      <c r="AC134" s="377">
        <v>4</v>
      </c>
      <c r="AD134" s="377">
        <v>4</v>
      </c>
      <c r="AE134" s="377">
        <v>4</v>
      </c>
      <c r="AF134" s="377">
        <v>5</v>
      </c>
      <c r="AG134" s="377">
        <v>5</v>
      </c>
      <c r="AH134" s="377">
        <v>5</v>
      </c>
      <c r="AI134" s="377">
        <v>4</v>
      </c>
      <c r="AJ134" s="377">
        <v>3</v>
      </c>
      <c r="AK134" s="377">
        <v>5</v>
      </c>
      <c r="AL134" s="377">
        <v>5</v>
      </c>
      <c r="AM134" s="360">
        <v>3</v>
      </c>
      <c r="AN134" s="377">
        <v>4</v>
      </c>
      <c r="AO134" s="377">
        <v>5</v>
      </c>
      <c r="AP134" s="377">
        <v>5</v>
      </c>
      <c r="AQ134" s="377">
        <v>5</v>
      </c>
      <c r="AR134" s="377">
        <v>4</v>
      </c>
      <c r="AS134" s="22">
        <v>5</v>
      </c>
      <c r="AT134" s="26"/>
      <c r="AU134" s="26"/>
    </row>
    <row r="135" spans="5:47" ht="19.5" customHeight="1" thickBot="1">
      <c r="E135" s="749"/>
      <c r="F135" s="174" t="s">
        <v>331</v>
      </c>
      <c r="G135" s="41">
        <v>3</v>
      </c>
      <c r="H135" s="711">
        <v>10</v>
      </c>
      <c r="I135" s="833">
        <v>10</v>
      </c>
      <c r="J135" s="833">
        <v>10</v>
      </c>
      <c r="K135" s="836">
        <v>7</v>
      </c>
      <c r="L135" s="915">
        <v>3</v>
      </c>
      <c r="M135" s="836">
        <v>9</v>
      </c>
      <c r="N135" s="836">
        <v>7</v>
      </c>
      <c r="O135" s="833">
        <v>6</v>
      </c>
      <c r="P135" s="836">
        <v>10</v>
      </c>
      <c r="Q135" s="892">
        <v>9</v>
      </c>
      <c r="R135" s="836">
        <v>9</v>
      </c>
      <c r="S135" s="836">
        <v>10</v>
      </c>
      <c r="T135" s="836">
        <v>10</v>
      </c>
      <c r="U135" s="836">
        <v>10</v>
      </c>
      <c r="V135" s="836">
        <v>9</v>
      </c>
      <c r="W135" s="836">
        <v>10</v>
      </c>
      <c r="X135" s="836">
        <v>10</v>
      </c>
      <c r="Y135" s="836">
        <v>10</v>
      </c>
      <c r="Z135" s="836">
        <v>9</v>
      </c>
      <c r="AA135" s="833">
        <v>10</v>
      </c>
      <c r="AB135" s="833">
        <v>8</v>
      </c>
      <c r="AC135" s="833">
        <v>9</v>
      </c>
      <c r="AD135" s="833">
        <v>8</v>
      </c>
      <c r="AE135" s="838">
        <v>4</v>
      </c>
      <c r="AF135" s="833">
        <v>10</v>
      </c>
      <c r="AG135" s="838">
        <v>3</v>
      </c>
      <c r="AH135" s="833">
        <v>8</v>
      </c>
      <c r="AI135" s="833">
        <v>10</v>
      </c>
      <c r="AJ135" s="833">
        <v>7</v>
      </c>
      <c r="AK135" s="833">
        <v>6</v>
      </c>
      <c r="AL135" s="838">
        <v>5</v>
      </c>
      <c r="AM135" s="836">
        <v>10</v>
      </c>
      <c r="AN135" s="833">
        <v>7</v>
      </c>
      <c r="AO135" s="833">
        <v>7</v>
      </c>
      <c r="AP135" s="833">
        <v>6</v>
      </c>
      <c r="AQ135" s="833">
        <v>10</v>
      </c>
      <c r="AR135" s="833">
        <v>10</v>
      </c>
      <c r="AS135" s="711">
        <v>10</v>
      </c>
      <c r="AT135" s="259"/>
      <c r="AU135" s="259"/>
    </row>
    <row r="136" spans="5:47" ht="19.5" customHeight="1" thickBot="1">
      <c r="E136" s="749"/>
      <c r="F136" s="174" t="s">
        <v>332</v>
      </c>
      <c r="G136" s="41">
        <v>1</v>
      </c>
      <c r="H136" s="724"/>
      <c r="I136" s="833"/>
      <c r="J136" s="833"/>
      <c r="K136" s="836"/>
      <c r="L136" s="915"/>
      <c r="M136" s="836"/>
      <c r="N136" s="836"/>
      <c r="O136" s="833"/>
      <c r="P136" s="836"/>
      <c r="Q136" s="877"/>
      <c r="R136" s="836"/>
      <c r="S136" s="836"/>
      <c r="T136" s="836"/>
      <c r="U136" s="836"/>
      <c r="V136" s="836"/>
      <c r="W136" s="836"/>
      <c r="X136" s="836"/>
      <c r="Y136" s="836"/>
      <c r="Z136" s="836"/>
      <c r="AA136" s="833"/>
      <c r="AB136" s="833"/>
      <c r="AC136" s="833"/>
      <c r="AD136" s="833"/>
      <c r="AE136" s="838"/>
      <c r="AF136" s="833"/>
      <c r="AG136" s="838"/>
      <c r="AH136" s="833"/>
      <c r="AI136" s="833"/>
      <c r="AJ136" s="833"/>
      <c r="AK136" s="833"/>
      <c r="AL136" s="838"/>
      <c r="AM136" s="836"/>
      <c r="AN136" s="833"/>
      <c r="AO136" s="833"/>
      <c r="AP136" s="833"/>
      <c r="AQ136" s="833"/>
      <c r="AR136" s="833"/>
      <c r="AS136" s="724"/>
      <c r="AT136" s="259"/>
      <c r="AU136" s="259"/>
    </row>
    <row r="137" spans="5:47" ht="19.5" customHeight="1" thickBot="1">
      <c r="E137" s="749"/>
      <c r="F137" s="174" t="s">
        <v>333</v>
      </c>
      <c r="G137" s="41">
        <v>4</v>
      </c>
      <c r="H137" s="724"/>
      <c r="I137" s="833"/>
      <c r="J137" s="833"/>
      <c r="K137" s="836"/>
      <c r="L137" s="915"/>
      <c r="M137" s="836"/>
      <c r="N137" s="836"/>
      <c r="O137" s="833"/>
      <c r="P137" s="836"/>
      <c r="Q137" s="877"/>
      <c r="R137" s="836"/>
      <c r="S137" s="836"/>
      <c r="T137" s="836"/>
      <c r="U137" s="836"/>
      <c r="V137" s="836"/>
      <c r="W137" s="836"/>
      <c r="X137" s="836"/>
      <c r="Y137" s="836"/>
      <c r="Z137" s="836"/>
      <c r="AA137" s="833"/>
      <c r="AB137" s="833"/>
      <c r="AC137" s="833"/>
      <c r="AD137" s="833"/>
      <c r="AE137" s="838"/>
      <c r="AF137" s="833"/>
      <c r="AG137" s="838"/>
      <c r="AH137" s="833"/>
      <c r="AI137" s="833"/>
      <c r="AJ137" s="833"/>
      <c r="AK137" s="833"/>
      <c r="AL137" s="838"/>
      <c r="AM137" s="836"/>
      <c r="AN137" s="833"/>
      <c r="AO137" s="833"/>
      <c r="AP137" s="833"/>
      <c r="AQ137" s="833"/>
      <c r="AR137" s="833"/>
      <c r="AS137" s="724"/>
      <c r="AT137" s="259"/>
      <c r="AU137" s="259"/>
    </row>
    <row r="138" spans="5:47" ht="19.5" customHeight="1" thickBot="1">
      <c r="E138" s="749"/>
      <c r="F138" s="174" t="s">
        <v>334</v>
      </c>
      <c r="G138" s="41">
        <v>1</v>
      </c>
      <c r="H138" s="724"/>
      <c r="I138" s="833"/>
      <c r="J138" s="833"/>
      <c r="K138" s="836"/>
      <c r="L138" s="915"/>
      <c r="M138" s="836"/>
      <c r="N138" s="836"/>
      <c r="O138" s="833"/>
      <c r="P138" s="836"/>
      <c r="Q138" s="877"/>
      <c r="R138" s="836"/>
      <c r="S138" s="836"/>
      <c r="T138" s="836"/>
      <c r="U138" s="836"/>
      <c r="V138" s="836"/>
      <c r="W138" s="836"/>
      <c r="X138" s="836"/>
      <c r="Y138" s="836"/>
      <c r="Z138" s="836"/>
      <c r="AA138" s="833"/>
      <c r="AB138" s="833"/>
      <c r="AC138" s="833"/>
      <c r="AD138" s="833"/>
      <c r="AE138" s="838"/>
      <c r="AF138" s="833"/>
      <c r="AG138" s="838"/>
      <c r="AH138" s="833"/>
      <c r="AI138" s="833"/>
      <c r="AJ138" s="833"/>
      <c r="AK138" s="833"/>
      <c r="AL138" s="838"/>
      <c r="AM138" s="836"/>
      <c r="AN138" s="833"/>
      <c r="AO138" s="833"/>
      <c r="AP138" s="833"/>
      <c r="AQ138" s="833"/>
      <c r="AR138" s="833"/>
      <c r="AS138" s="724"/>
      <c r="AT138" s="259"/>
      <c r="AU138" s="259"/>
    </row>
    <row r="139" spans="5:47" ht="19.5" customHeight="1" thickBot="1">
      <c r="E139" s="749"/>
      <c r="F139" s="174" t="s">
        <v>335</v>
      </c>
      <c r="G139" s="41">
        <v>1</v>
      </c>
      <c r="H139" s="712"/>
      <c r="I139" s="833"/>
      <c r="J139" s="833"/>
      <c r="K139" s="836"/>
      <c r="L139" s="915"/>
      <c r="M139" s="836"/>
      <c r="N139" s="836"/>
      <c r="O139" s="833"/>
      <c r="P139" s="836"/>
      <c r="Q139" s="862"/>
      <c r="R139" s="836"/>
      <c r="S139" s="836"/>
      <c r="T139" s="836"/>
      <c r="U139" s="836"/>
      <c r="V139" s="836"/>
      <c r="W139" s="836"/>
      <c r="X139" s="836"/>
      <c r="Y139" s="836"/>
      <c r="Z139" s="836"/>
      <c r="AA139" s="833"/>
      <c r="AB139" s="833"/>
      <c r="AC139" s="833"/>
      <c r="AD139" s="833"/>
      <c r="AE139" s="838"/>
      <c r="AF139" s="833"/>
      <c r="AG139" s="838"/>
      <c r="AH139" s="833"/>
      <c r="AI139" s="833"/>
      <c r="AJ139" s="833"/>
      <c r="AK139" s="833"/>
      <c r="AL139" s="838"/>
      <c r="AM139" s="836"/>
      <c r="AN139" s="833"/>
      <c r="AO139" s="833"/>
      <c r="AP139" s="833"/>
      <c r="AQ139" s="833"/>
      <c r="AR139" s="833"/>
      <c r="AS139" s="712"/>
      <c r="AT139" s="259"/>
      <c r="AU139" s="259"/>
    </row>
    <row r="140" spans="5:47" ht="19.5" customHeight="1" thickBot="1">
      <c r="E140" s="749"/>
      <c r="F140" s="174" t="s">
        <v>336</v>
      </c>
      <c r="G140" s="41">
        <v>5</v>
      </c>
      <c r="H140" s="864">
        <v>10</v>
      </c>
      <c r="I140" s="833">
        <v>10</v>
      </c>
      <c r="J140" s="833">
        <v>10</v>
      </c>
      <c r="K140" s="836">
        <v>10</v>
      </c>
      <c r="L140" s="836">
        <v>10</v>
      </c>
      <c r="M140" s="836">
        <v>10</v>
      </c>
      <c r="N140" s="836">
        <v>10</v>
      </c>
      <c r="O140" s="833">
        <v>10</v>
      </c>
      <c r="P140" s="836">
        <v>10</v>
      </c>
      <c r="Q140" s="893">
        <v>5</v>
      </c>
      <c r="R140" s="836">
        <v>10</v>
      </c>
      <c r="S140" s="836">
        <v>10</v>
      </c>
      <c r="T140" s="836">
        <v>10</v>
      </c>
      <c r="U140" s="836">
        <v>10</v>
      </c>
      <c r="V140" s="836">
        <v>10</v>
      </c>
      <c r="W140" s="915">
        <v>5</v>
      </c>
      <c r="X140" s="836">
        <v>10</v>
      </c>
      <c r="Y140" s="836">
        <v>10</v>
      </c>
      <c r="Z140" s="915">
        <v>5</v>
      </c>
      <c r="AA140" s="833">
        <v>10</v>
      </c>
      <c r="AB140" s="833">
        <v>10</v>
      </c>
      <c r="AC140" s="833">
        <v>10</v>
      </c>
      <c r="AD140" s="833">
        <v>7</v>
      </c>
      <c r="AE140" s="838">
        <v>5</v>
      </c>
      <c r="AF140" s="833">
        <v>10</v>
      </c>
      <c r="AG140" s="833">
        <v>10</v>
      </c>
      <c r="AH140" s="833">
        <v>10</v>
      </c>
      <c r="AI140" s="838">
        <v>5</v>
      </c>
      <c r="AJ140" s="833">
        <v>8</v>
      </c>
      <c r="AK140" s="833">
        <v>10</v>
      </c>
      <c r="AL140" s="833">
        <v>10</v>
      </c>
      <c r="AM140" s="836">
        <v>10</v>
      </c>
      <c r="AN140" s="833">
        <v>10</v>
      </c>
      <c r="AO140" s="833">
        <v>10</v>
      </c>
      <c r="AP140" s="838">
        <v>5</v>
      </c>
      <c r="AQ140" s="833">
        <v>10</v>
      </c>
      <c r="AR140" s="833">
        <v>10</v>
      </c>
      <c r="AS140" s="711">
        <v>10</v>
      </c>
      <c r="AT140" s="259"/>
      <c r="AU140" s="259"/>
    </row>
    <row r="141" spans="5:47" ht="19.5" customHeight="1" thickBot="1">
      <c r="E141" s="749"/>
      <c r="F141" s="175" t="s">
        <v>267</v>
      </c>
      <c r="G141" s="43">
        <v>5</v>
      </c>
      <c r="H141" s="865"/>
      <c r="I141" s="834"/>
      <c r="J141" s="834"/>
      <c r="K141" s="837"/>
      <c r="L141" s="837"/>
      <c r="M141" s="837"/>
      <c r="N141" s="837"/>
      <c r="O141" s="834"/>
      <c r="P141" s="837"/>
      <c r="Q141" s="894"/>
      <c r="R141" s="837"/>
      <c r="S141" s="837"/>
      <c r="T141" s="837"/>
      <c r="U141" s="837"/>
      <c r="V141" s="837"/>
      <c r="W141" s="916"/>
      <c r="X141" s="837"/>
      <c r="Y141" s="837"/>
      <c r="Z141" s="916"/>
      <c r="AA141" s="834"/>
      <c r="AB141" s="834"/>
      <c r="AC141" s="834"/>
      <c r="AD141" s="834"/>
      <c r="AE141" s="850"/>
      <c r="AF141" s="834"/>
      <c r="AG141" s="834"/>
      <c r="AH141" s="834"/>
      <c r="AI141" s="850"/>
      <c r="AJ141" s="834"/>
      <c r="AK141" s="834"/>
      <c r="AL141" s="834"/>
      <c r="AM141" s="837"/>
      <c r="AN141" s="834"/>
      <c r="AO141" s="834"/>
      <c r="AP141" s="850"/>
      <c r="AQ141" s="834"/>
      <c r="AR141" s="834"/>
      <c r="AS141" s="725"/>
      <c r="AT141" s="259"/>
      <c r="AU141" s="259"/>
    </row>
    <row r="142" spans="5:47" ht="19.5" customHeight="1" thickBot="1">
      <c r="E142" s="750"/>
      <c r="F142" s="687" t="s">
        <v>211</v>
      </c>
      <c r="G142" s="899"/>
      <c r="H142" s="25">
        <v>4</v>
      </c>
      <c r="I142" s="279">
        <f aca="true" t="shared" si="25" ref="I142:AR142">SUM(I130:I140)/10</f>
        <v>3.9</v>
      </c>
      <c r="J142" s="279">
        <f t="shared" si="25"/>
        <v>4</v>
      </c>
      <c r="K142" s="279">
        <f t="shared" si="25"/>
        <v>3.4</v>
      </c>
      <c r="L142" s="664">
        <f t="shared" si="25"/>
        <v>2.3</v>
      </c>
      <c r="M142" s="279">
        <f t="shared" si="25"/>
        <v>3.8</v>
      </c>
      <c r="N142" s="279">
        <f t="shared" si="25"/>
        <v>3.4</v>
      </c>
      <c r="O142" s="279">
        <f t="shared" si="25"/>
        <v>3.4</v>
      </c>
      <c r="P142" s="279">
        <f t="shared" si="25"/>
        <v>3.9</v>
      </c>
      <c r="Q142" s="279">
        <f t="shared" si="25"/>
        <v>3.2</v>
      </c>
      <c r="R142" s="279">
        <f t="shared" si="25"/>
        <v>3.6</v>
      </c>
      <c r="S142" s="279">
        <f t="shared" si="25"/>
        <v>3.2</v>
      </c>
      <c r="T142" s="279">
        <f t="shared" si="25"/>
        <v>3.5</v>
      </c>
      <c r="U142" s="279">
        <f t="shared" si="25"/>
        <v>3.9</v>
      </c>
      <c r="V142" s="279">
        <f t="shared" si="25"/>
        <v>3.6</v>
      </c>
      <c r="W142" s="279">
        <f t="shared" si="25"/>
        <v>3.4</v>
      </c>
      <c r="X142" s="279">
        <f t="shared" si="25"/>
        <v>3.7</v>
      </c>
      <c r="Y142" s="279">
        <f t="shared" si="25"/>
        <v>4</v>
      </c>
      <c r="Z142" s="279">
        <f t="shared" si="25"/>
        <v>3.1</v>
      </c>
      <c r="AA142" s="279">
        <f t="shared" si="25"/>
        <v>3.9</v>
      </c>
      <c r="AB142" s="279">
        <f t="shared" si="25"/>
        <v>3.8</v>
      </c>
      <c r="AC142" s="279">
        <f t="shared" si="25"/>
        <v>3.4</v>
      </c>
      <c r="AD142" s="279">
        <f t="shared" si="25"/>
        <v>3</v>
      </c>
      <c r="AE142" s="664">
        <f t="shared" si="25"/>
        <v>2.2</v>
      </c>
      <c r="AF142" s="279">
        <f t="shared" si="25"/>
        <v>3.8</v>
      </c>
      <c r="AG142" s="664">
        <f t="shared" si="25"/>
        <v>2.2</v>
      </c>
      <c r="AH142" s="279">
        <f t="shared" si="25"/>
        <v>3.4</v>
      </c>
      <c r="AI142" s="279">
        <f t="shared" si="25"/>
        <v>3.4</v>
      </c>
      <c r="AJ142" s="279">
        <f t="shared" si="25"/>
        <v>3.2</v>
      </c>
      <c r="AK142" s="279">
        <f t="shared" si="25"/>
        <v>3.1</v>
      </c>
      <c r="AL142" s="279">
        <f t="shared" si="25"/>
        <v>3.3</v>
      </c>
      <c r="AM142" s="279">
        <f t="shared" si="25"/>
        <v>3.8</v>
      </c>
      <c r="AN142" s="279">
        <f t="shared" si="25"/>
        <v>2.95</v>
      </c>
      <c r="AO142" s="279">
        <f t="shared" si="25"/>
        <v>3.7</v>
      </c>
      <c r="AP142" s="664">
        <f t="shared" si="25"/>
        <v>2</v>
      </c>
      <c r="AQ142" s="279">
        <f t="shared" si="25"/>
        <v>3.6</v>
      </c>
      <c r="AR142" s="279">
        <f t="shared" si="25"/>
        <v>3.6</v>
      </c>
      <c r="AS142" s="25">
        <v>4</v>
      </c>
      <c r="AT142" s="259"/>
      <c r="AU142" s="259"/>
    </row>
    <row r="143" spans="5:47" ht="19.5" customHeight="1" thickBot="1">
      <c r="E143" s="919" t="s">
        <v>311</v>
      </c>
      <c r="F143" s="181" t="s">
        <v>337</v>
      </c>
      <c r="G143" s="50">
        <v>5</v>
      </c>
      <c r="H143" s="724">
        <v>10</v>
      </c>
      <c r="I143" s="845">
        <v>10</v>
      </c>
      <c r="J143" s="845">
        <v>10</v>
      </c>
      <c r="K143" s="877">
        <v>9</v>
      </c>
      <c r="L143" s="877">
        <v>9</v>
      </c>
      <c r="M143" s="877">
        <v>8</v>
      </c>
      <c r="N143" s="877">
        <v>8</v>
      </c>
      <c r="O143" s="845">
        <v>9</v>
      </c>
      <c r="P143" s="877">
        <v>8</v>
      </c>
      <c r="Q143" s="877">
        <v>8</v>
      </c>
      <c r="R143" s="877">
        <v>10</v>
      </c>
      <c r="S143" s="877">
        <v>10</v>
      </c>
      <c r="T143" s="877">
        <v>10</v>
      </c>
      <c r="U143" s="877">
        <v>10</v>
      </c>
      <c r="V143" s="877">
        <v>9</v>
      </c>
      <c r="W143" s="877">
        <v>9</v>
      </c>
      <c r="X143" s="877">
        <v>7</v>
      </c>
      <c r="Y143" s="877">
        <v>9</v>
      </c>
      <c r="Z143" s="877">
        <v>8</v>
      </c>
      <c r="AA143" s="845">
        <v>8</v>
      </c>
      <c r="AB143" s="845">
        <v>9</v>
      </c>
      <c r="AC143" s="845">
        <v>9</v>
      </c>
      <c r="AD143" s="845">
        <v>7</v>
      </c>
      <c r="AE143" s="845">
        <v>8</v>
      </c>
      <c r="AF143" s="845">
        <v>8</v>
      </c>
      <c r="AG143" s="845">
        <v>8</v>
      </c>
      <c r="AH143" s="845">
        <v>9</v>
      </c>
      <c r="AI143" s="845">
        <v>10</v>
      </c>
      <c r="AJ143" s="845">
        <v>7</v>
      </c>
      <c r="AK143" s="845">
        <v>10</v>
      </c>
      <c r="AL143" s="845">
        <v>9</v>
      </c>
      <c r="AM143" s="877">
        <v>10</v>
      </c>
      <c r="AN143" s="851">
        <v>5</v>
      </c>
      <c r="AO143" s="845">
        <v>8</v>
      </c>
      <c r="AP143" s="845">
        <v>7</v>
      </c>
      <c r="AQ143" s="851">
        <v>5</v>
      </c>
      <c r="AR143" s="845">
        <v>10</v>
      </c>
      <c r="AS143" s="712">
        <v>10</v>
      </c>
      <c r="AT143" s="259"/>
      <c r="AU143" s="259"/>
    </row>
    <row r="144" spans="5:47" ht="19.5" customHeight="1" thickBot="1">
      <c r="E144" s="919"/>
      <c r="F144" s="174" t="s">
        <v>338</v>
      </c>
      <c r="G144" s="41">
        <v>1</v>
      </c>
      <c r="H144" s="724"/>
      <c r="I144" s="845"/>
      <c r="J144" s="845"/>
      <c r="K144" s="877"/>
      <c r="L144" s="877"/>
      <c r="M144" s="877"/>
      <c r="N144" s="877"/>
      <c r="O144" s="845"/>
      <c r="P144" s="877"/>
      <c r="Q144" s="877"/>
      <c r="R144" s="877"/>
      <c r="S144" s="877"/>
      <c r="T144" s="877"/>
      <c r="U144" s="877"/>
      <c r="V144" s="877"/>
      <c r="W144" s="877"/>
      <c r="X144" s="877"/>
      <c r="Y144" s="877"/>
      <c r="Z144" s="877"/>
      <c r="AA144" s="845"/>
      <c r="AB144" s="845"/>
      <c r="AC144" s="845"/>
      <c r="AD144" s="845"/>
      <c r="AE144" s="845"/>
      <c r="AF144" s="845"/>
      <c r="AG144" s="845"/>
      <c r="AH144" s="845"/>
      <c r="AI144" s="845"/>
      <c r="AJ144" s="845"/>
      <c r="AK144" s="845"/>
      <c r="AL144" s="845"/>
      <c r="AM144" s="877"/>
      <c r="AN144" s="851"/>
      <c r="AO144" s="845"/>
      <c r="AP144" s="845"/>
      <c r="AQ144" s="851"/>
      <c r="AR144" s="845"/>
      <c r="AS144" s="748"/>
      <c r="AT144" s="259"/>
      <c r="AU144" s="259"/>
    </row>
    <row r="145" spans="5:47" ht="19.5" customHeight="1" thickBot="1">
      <c r="E145" s="919"/>
      <c r="F145" s="174" t="s">
        <v>339</v>
      </c>
      <c r="G145" s="41">
        <v>4</v>
      </c>
      <c r="H145" s="712"/>
      <c r="I145" s="835"/>
      <c r="J145" s="835"/>
      <c r="K145" s="862"/>
      <c r="L145" s="862"/>
      <c r="M145" s="862"/>
      <c r="N145" s="862"/>
      <c r="O145" s="835"/>
      <c r="P145" s="862"/>
      <c r="Q145" s="862"/>
      <c r="R145" s="862"/>
      <c r="S145" s="862"/>
      <c r="T145" s="862"/>
      <c r="U145" s="862"/>
      <c r="V145" s="862"/>
      <c r="W145" s="862"/>
      <c r="X145" s="862"/>
      <c r="Y145" s="862"/>
      <c r="Z145" s="862"/>
      <c r="AA145" s="835"/>
      <c r="AB145" s="835"/>
      <c r="AC145" s="835"/>
      <c r="AD145" s="835"/>
      <c r="AE145" s="835"/>
      <c r="AF145" s="835"/>
      <c r="AG145" s="835"/>
      <c r="AH145" s="835"/>
      <c r="AI145" s="835"/>
      <c r="AJ145" s="835"/>
      <c r="AK145" s="835"/>
      <c r="AL145" s="835"/>
      <c r="AM145" s="862"/>
      <c r="AN145" s="847"/>
      <c r="AO145" s="835"/>
      <c r="AP145" s="835"/>
      <c r="AQ145" s="847"/>
      <c r="AR145" s="835"/>
      <c r="AS145" s="748"/>
      <c r="AT145" s="259"/>
      <c r="AU145" s="259"/>
    </row>
    <row r="146" spans="5:47" ht="19.5" customHeight="1" thickBot="1">
      <c r="E146" s="919"/>
      <c r="F146" s="174" t="s">
        <v>340</v>
      </c>
      <c r="G146" s="41">
        <v>2</v>
      </c>
      <c r="H146" s="748">
        <v>10</v>
      </c>
      <c r="I146" s="844">
        <v>10</v>
      </c>
      <c r="J146" s="844">
        <v>10</v>
      </c>
      <c r="K146" s="892">
        <v>10</v>
      </c>
      <c r="L146" s="892">
        <v>6</v>
      </c>
      <c r="M146" s="892">
        <v>8</v>
      </c>
      <c r="N146" s="892">
        <v>7</v>
      </c>
      <c r="O146" s="844">
        <v>6</v>
      </c>
      <c r="P146" s="892">
        <v>9</v>
      </c>
      <c r="Q146" s="892">
        <v>10</v>
      </c>
      <c r="R146" s="892">
        <v>10</v>
      </c>
      <c r="S146" s="892">
        <v>10</v>
      </c>
      <c r="T146" s="892">
        <v>6</v>
      </c>
      <c r="U146" s="892">
        <v>8</v>
      </c>
      <c r="V146" s="892">
        <v>7</v>
      </c>
      <c r="W146" s="892">
        <v>8</v>
      </c>
      <c r="X146" s="892">
        <v>6</v>
      </c>
      <c r="Y146" s="892">
        <v>10</v>
      </c>
      <c r="Z146" s="892">
        <v>8</v>
      </c>
      <c r="AA146" s="844">
        <v>3</v>
      </c>
      <c r="AB146" s="844">
        <v>9</v>
      </c>
      <c r="AC146" s="844">
        <v>8</v>
      </c>
      <c r="AD146" s="844">
        <v>8</v>
      </c>
      <c r="AE146" s="844">
        <v>6</v>
      </c>
      <c r="AF146" s="844">
        <v>10</v>
      </c>
      <c r="AG146" s="844">
        <v>6</v>
      </c>
      <c r="AH146" s="844">
        <v>8</v>
      </c>
      <c r="AI146" s="844">
        <v>10</v>
      </c>
      <c r="AJ146" s="844">
        <v>6</v>
      </c>
      <c r="AK146" s="844">
        <v>10</v>
      </c>
      <c r="AL146" s="844">
        <v>8</v>
      </c>
      <c r="AM146" s="892">
        <v>10</v>
      </c>
      <c r="AN146" s="844">
        <v>6</v>
      </c>
      <c r="AO146" s="844">
        <v>7</v>
      </c>
      <c r="AP146" s="844">
        <v>8</v>
      </c>
      <c r="AQ146" s="852">
        <v>1</v>
      </c>
      <c r="AR146" s="844">
        <v>10</v>
      </c>
      <c r="AS146" s="748">
        <v>10</v>
      </c>
      <c r="AT146" s="259"/>
      <c r="AU146" s="259"/>
    </row>
    <row r="147" spans="5:47" ht="19.5" customHeight="1" thickBot="1">
      <c r="E147" s="919"/>
      <c r="F147" s="174" t="s">
        <v>267</v>
      </c>
      <c r="G147" s="41">
        <v>2</v>
      </c>
      <c r="H147" s="748"/>
      <c r="I147" s="845"/>
      <c r="J147" s="845"/>
      <c r="K147" s="877"/>
      <c r="L147" s="877"/>
      <c r="M147" s="877"/>
      <c r="N147" s="877"/>
      <c r="O147" s="845"/>
      <c r="P147" s="877"/>
      <c r="Q147" s="877"/>
      <c r="R147" s="877"/>
      <c r="S147" s="877"/>
      <c r="T147" s="877"/>
      <c r="U147" s="877"/>
      <c r="V147" s="877"/>
      <c r="W147" s="877"/>
      <c r="X147" s="877"/>
      <c r="Y147" s="877"/>
      <c r="Z147" s="877"/>
      <c r="AA147" s="845"/>
      <c r="AB147" s="845"/>
      <c r="AC147" s="845"/>
      <c r="AD147" s="845"/>
      <c r="AE147" s="845"/>
      <c r="AF147" s="845"/>
      <c r="AG147" s="845"/>
      <c r="AH147" s="845"/>
      <c r="AI147" s="845"/>
      <c r="AJ147" s="845"/>
      <c r="AK147" s="845"/>
      <c r="AL147" s="845"/>
      <c r="AM147" s="877"/>
      <c r="AN147" s="845"/>
      <c r="AO147" s="845"/>
      <c r="AP147" s="845"/>
      <c r="AQ147" s="851"/>
      <c r="AR147" s="845"/>
      <c r="AS147" s="748"/>
      <c r="AT147" s="259"/>
      <c r="AU147" s="259"/>
    </row>
    <row r="148" spans="5:47" ht="19.5" customHeight="1" thickBot="1">
      <c r="E148" s="919"/>
      <c r="F148" s="174" t="s">
        <v>326</v>
      </c>
      <c r="G148" s="41">
        <v>2</v>
      </c>
      <c r="H148" s="748"/>
      <c r="I148" s="835"/>
      <c r="J148" s="835"/>
      <c r="K148" s="862"/>
      <c r="L148" s="862"/>
      <c r="M148" s="862"/>
      <c r="N148" s="862"/>
      <c r="O148" s="835"/>
      <c r="P148" s="862"/>
      <c r="Q148" s="862"/>
      <c r="R148" s="862"/>
      <c r="S148" s="862"/>
      <c r="T148" s="862"/>
      <c r="U148" s="862"/>
      <c r="V148" s="862"/>
      <c r="W148" s="862"/>
      <c r="X148" s="862"/>
      <c r="Y148" s="862"/>
      <c r="Z148" s="862"/>
      <c r="AA148" s="835"/>
      <c r="AB148" s="835"/>
      <c r="AC148" s="835"/>
      <c r="AD148" s="835"/>
      <c r="AE148" s="835"/>
      <c r="AF148" s="835"/>
      <c r="AG148" s="835"/>
      <c r="AH148" s="835"/>
      <c r="AI148" s="835"/>
      <c r="AJ148" s="835"/>
      <c r="AK148" s="835"/>
      <c r="AL148" s="835"/>
      <c r="AM148" s="862"/>
      <c r="AN148" s="835"/>
      <c r="AO148" s="835"/>
      <c r="AP148" s="835"/>
      <c r="AQ148" s="847"/>
      <c r="AR148" s="835"/>
      <c r="AS148" s="748"/>
      <c r="AT148" s="259"/>
      <c r="AU148" s="259"/>
    </row>
    <row r="149" spans="5:47" ht="19.5" customHeight="1" thickBot="1">
      <c r="E149" s="919"/>
      <c r="F149" s="438" t="s">
        <v>341</v>
      </c>
      <c r="G149" s="591">
        <v>5</v>
      </c>
      <c r="H149" s="921">
        <v>15</v>
      </c>
      <c r="I149" s="833">
        <v>13</v>
      </c>
      <c r="J149" s="833">
        <v>12</v>
      </c>
      <c r="K149" s="836">
        <v>14</v>
      </c>
      <c r="L149" s="836">
        <v>14</v>
      </c>
      <c r="M149" s="836">
        <v>14</v>
      </c>
      <c r="N149" s="836">
        <v>15</v>
      </c>
      <c r="O149" s="833">
        <v>11</v>
      </c>
      <c r="P149" s="836">
        <v>12</v>
      </c>
      <c r="Q149" s="892">
        <v>14</v>
      </c>
      <c r="R149" s="836">
        <v>13</v>
      </c>
      <c r="S149" s="836">
        <v>14</v>
      </c>
      <c r="T149" s="836">
        <v>14</v>
      </c>
      <c r="U149" s="836">
        <v>13</v>
      </c>
      <c r="V149" s="836">
        <v>10</v>
      </c>
      <c r="W149" s="836">
        <v>14</v>
      </c>
      <c r="X149" s="836">
        <v>14</v>
      </c>
      <c r="Y149" s="836">
        <v>14</v>
      </c>
      <c r="Z149" s="836">
        <v>8</v>
      </c>
      <c r="AA149" s="833">
        <v>12</v>
      </c>
      <c r="AB149" s="833">
        <v>13</v>
      </c>
      <c r="AC149" s="833">
        <v>14</v>
      </c>
      <c r="AD149" s="833">
        <v>14</v>
      </c>
      <c r="AE149" s="833">
        <v>11</v>
      </c>
      <c r="AF149" s="833">
        <v>14</v>
      </c>
      <c r="AG149" s="833">
        <v>12</v>
      </c>
      <c r="AH149" s="833">
        <v>15</v>
      </c>
      <c r="AI149" s="833">
        <v>13</v>
      </c>
      <c r="AJ149" s="833">
        <v>10</v>
      </c>
      <c r="AK149" s="833">
        <v>15</v>
      </c>
      <c r="AL149" s="833">
        <v>13</v>
      </c>
      <c r="AM149" s="836">
        <v>14</v>
      </c>
      <c r="AN149" s="833">
        <v>14</v>
      </c>
      <c r="AO149" s="833">
        <v>13</v>
      </c>
      <c r="AP149" s="833">
        <v>13</v>
      </c>
      <c r="AQ149" s="833">
        <v>9</v>
      </c>
      <c r="AR149" s="833">
        <v>14</v>
      </c>
      <c r="AS149" s="858">
        <v>15</v>
      </c>
      <c r="AT149" s="259"/>
      <c r="AU149" s="259"/>
    </row>
    <row r="150" spans="5:47" ht="19.5" customHeight="1" thickBot="1">
      <c r="E150" s="919"/>
      <c r="F150" s="458" t="s">
        <v>260</v>
      </c>
      <c r="G150" s="459">
        <v>10</v>
      </c>
      <c r="H150" s="922"/>
      <c r="I150" s="834"/>
      <c r="J150" s="834"/>
      <c r="K150" s="837"/>
      <c r="L150" s="837"/>
      <c r="M150" s="837"/>
      <c r="N150" s="837"/>
      <c r="O150" s="834"/>
      <c r="P150" s="837"/>
      <c r="Q150" s="898"/>
      <c r="R150" s="837"/>
      <c r="S150" s="837"/>
      <c r="T150" s="837"/>
      <c r="U150" s="837"/>
      <c r="V150" s="837"/>
      <c r="W150" s="837"/>
      <c r="X150" s="837"/>
      <c r="Y150" s="837"/>
      <c r="Z150" s="837"/>
      <c r="AA150" s="834"/>
      <c r="AB150" s="834"/>
      <c r="AC150" s="834"/>
      <c r="AD150" s="834"/>
      <c r="AE150" s="834"/>
      <c r="AF150" s="834"/>
      <c r="AG150" s="834"/>
      <c r="AH150" s="834"/>
      <c r="AI150" s="834"/>
      <c r="AJ150" s="834"/>
      <c r="AK150" s="834"/>
      <c r="AL150" s="834"/>
      <c r="AM150" s="837"/>
      <c r="AN150" s="834"/>
      <c r="AO150" s="834"/>
      <c r="AP150" s="834"/>
      <c r="AQ150" s="834"/>
      <c r="AR150" s="834"/>
      <c r="AS150" s="859"/>
      <c r="AT150" s="259"/>
      <c r="AU150" s="259"/>
    </row>
    <row r="151" spans="5:47" ht="19.5" customHeight="1" thickBot="1">
      <c r="E151" s="919"/>
      <c r="F151" s="685" t="s">
        <v>211</v>
      </c>
      <c r="G151" s="686"/>
      <c r="H151" s="102">
        <f aca="true" t="shared" si="26" ref="H151:AR151">SUM(H143:H150)/10</f>
        <v>3.5</v>
      </c>
      <c r="I151" s="267">
        <f t="shared" si="26"/>
        <v>3.3</v>
      </c>
      <c r="J151" s="267">
        <f t="shared" si="26"/>
        <v>3.2</v>
      </c>
      <c r="K151" s="267">
        <f t="shared" si="26"/>
        <v>3.3</v>
      </c>
      <c r="L151" s="267">
        <f t="shared" si="26"/>
        <v>2.9</v>
      </c>
      <c r="M151" s="267">
        <f t="shared" si="26"/>
        <v>3</v>
      </c>
      <c r="N151" s="267">
        <f t="shared" si="26"/>
        <v>3</v>
      </c>
      <c r="O151" s="267">
        <f t="shared" si="26"/>
        <v>2.6</v>
      </c>
      <c r="P151" s="267">
        <f t="shared" si="26"/>
        <v>2.9</v>
      </c>
      <c r="Q151" s="267">
        <f t="shared" si="26"/>
        <v>3.2</v>
      </c>
      <c r="R151" s="267">
        <f t="shared" si="26"/>
        <v>3.3</v>
      </c>
      <c r="S151" s="267">
        <f t="shared" si="26"/>
        <v>3.4</v>
      </c>
      <c r="T151" s="267">
        <f t="shared" si="26"/>
        <v>3</v>
      </c>
      <c r="U151" s="267">
        <f t="shared" si="26"/>
        <v>3.1</v>
      </c>
      <c r="V151" s="267">
        <f t="shared" si="26"/>
        <v>2.6</v>
      </c>
      <c r="W151" s="267">
        <f t="shared" si="26"/>
        <v>3.1</v>
      </c>
      <c r="X151" s="267">
        <f t="shared" si="26"/>
        <v>2.7</v>
      </c>
      <c r="Y151" s="267">
        <f t="shared" si="26"/>
        <v>3.3</v>
      </c>
      <c r="Z151" s="267">
        <f t="shared" si="26"/>
        <v>2.4</v>
      </c>
      <c r="AA151" s="267">
        <f t="shared" si="26"/>
        <v>2.3</v>
      </c>
      <c r="AB151" s="267">
        <f t="shared" si="26"/>
        <v>3.1</v>
      </c>
      <c r="AC151" s="267">
        <f t="shared" si="26"/>
        <v>3.1</v>
      </c>
      <c r="AD151" s="267">
        <f t="shared" si="26"/>
        <v>2.9</v>
      </c>
      <c r="AE151" s="267">
        <f t="shared" si="26"/>
        <v>2.5</v>
      </c>
      <c r="AF151" s="267">
        <f t="shared" si="26"/>
        <v>3.2</v>
      </c>
      <c r="AG151" s="267">
        <f t="shared" si="26"/>
        <v>2.6</v>
      </c>
      <c r="AH151" s="267">
        <f t="shared" si="26"/>
        <v>3.2</v>
      </c>
      <c r="AI151" s="267">
        <f t="shared" si="26"/>
        <v>3.3</v>
      </c>
      <c r="AJ151" s="267">
        <f t="shared" si="26"/>
        <v>2.3</v>
      </c>
      <c r="AK151" s="267">
        <f t="shared" si="26"/>
        <v>3.5</v>
      </c>
      <c r="AL151" s="267">
        <f t="shared" si="26"/>
        <v>3</v>
      </c>
      <c r="AM151" s="267">
        <f t="shared" si="26"/>
        <v>3.4</v>
      </c>
      <c r="AN151" s="267">
        <f t="shared" si="26"/>
        <v>2.5</v>
      </c>
      <c r="AO151" s="267">
        <f t="shared" si="26"/>
        <v>2.8</v>
      </c>
      <c r="AP151" s="267">
        <f t="shared" si="26"/>
        <v>2.8</v>
      </c>
      <c r="AQ151" s="267">
        <f t="shared" si="26"/>
        <v>1.5</v>
      </c>
      <c r="AR151" s="267">
        <f t="shared" si="26"/>
        <v>3.4</v>
      </c>
      <c r="AS151" s="82">
        <f>SUM(AS143:AS150)/10</f>
        <v>3.5</v>
      </c>
      <c r="AT151" s="259"/>
      <c r="AU151" s="259"/>
    </row>
    <row r="152" spans="5:47" ht="19.5" customHeight="1" thickBot="1">
      <c r="E152" s="749" t="s">
        <v>312</v>
      </c>
      <c r="F152" s="181" t="s">
        <v>342</v>
      </c>
      <c r="G152" s="50">
        <v>10</v>
      </c>
      <c r="H152" s="723">
        <v>20</v>
      </c>
      <c r="I152" s="835">
        <v>20</v>
      </c>
      <c r="J152" s="835">
        <v>12</v>
      </c>
      <c r="K152" s="862">
        <v>17</v>
      </c>
      <c r="L152" s="917">
        <v>6</v>
      </c>
      <c r="M152" s="862">
        <v>12</v>
      </c>
      <c r="N152" s="862">
        <v>17</v>
      </c>
      <c r="O152" s="847">
        <v>10</v>
      </c>
      <c r="P152" s="917">
        <v>10</v>
      </c>
      <c r="Q152" s="877">
        <v>17</v>
      </c>
      <c r="R152" s="862">
        <v>17</v>
      </c>
      <c r="S152" s="862">
        <v>20</v>
      </c>
      <c r="T152" s="862">
        <v>20</v>
      </c>
      <c r="U152" s="862">
        <v>17</v>
      </c>
      <c r="V152" s="862">
        <v>20</v>
      </c>
      <c r="W152" s="917">
        <v>10</v>
      </c>
      <c r="X152" s="917">
        <v>10</v>
      </c>
      <c r="Y152" s="862">
        <v>20</v>
      </c>
      <c r="Z152" s="862">
        <v>17</v>
      </c>
      <c r="AA152" s="835">
        <v>20</v>
      </c>
      <c r="AB152" s="847">
        <v>10</v>
      </c>
      <c r="AC152" s="835">
        <v>20</v>
      </c>
      <c r="AD152" s="835">
        <v>14</v>
      </c>
      <c r="AE152" s="835">
        <v>13</v>
      </c>
      <c r="AF152" s="835">
        <v>20</v>
      </c>
      <c r="AG152" s="847">
        <v>10</v>
      </c>
      <c r="AH152" s="835">
        <v>12</v>
      </c>
      <c r="AI152" s="835">
        <v>14</v>
      </c>
      <c r="AJ152" s="835">
        <v>18</v>
      </c>
      <c r="AK152" s="835">
        <v>20</v>
      </c>
      <c r="AL152" s="835">
        <v>20</v>
      </c>
      <c r="AM152" s="862">
        <v>20</v>
      </c>
      <c r="AN152" s="847">
        <v>2</v>
      </c>
      <c r="AO152" s="835">
        <v>12</v>
      </c>
      <c r="AP152" s="835">
        <v>20</v>
      </c>
      <c r="AQ152" s="847">
        <v>10</v>
      </c>
      <c r="AR152" s="835">
        <v>20</v>
      </c>
      <c r="AS152" s="724">
        <v>20</v>
      </c>
      <c r="AT152" s="259"/>
      <c r="AU152" s="259"/>
    </row>
    <row r="153" spans="5:47" ht="19.5" customHeight="1" thickBot="1">
      <c r="E153" s="749"/>
      <c r="F153" s="174" t="s">
        <v>237</v>
      </c>
      <c r="G153" s="41">
        <v>5</v>
      </c>
      <c r="H153" s="724"/>
      <c r="I153" s="833"/>
      <c r="J153" s="833"/>
      <c r="K153" s="836"/>
      <c r="L153" s="915"/>
      <c r="M153" s="836"/>
      <c r="N153" s="836"/>
      <c r="O153" s="838"/>
      <c r="P153" s="915"/>
      <c r="Q153" s="877"/>
      <c r="R153" s="836"/>
      <c r="S153" s="836"/>
      <c r="T153" s="836"/>
      <c r="U153" s="836"/>
      <c r="V153" s="836"/>
      <c r="W153" s="915"/>
      <c r="X153" s="915"/>
      <c r="Y153" s="836"/>
      <c r="Z153" s="836"/>
      <c r="AA153" s="833"/>
      <c r="AB153" s="838"/>
      <c r="AC153" s="833"/>
      <c r="AD153" s="833"/>
      <c r="AE153" s="833"/>
      <c r="AF153" s="833"/>
      <c r="AG153" s="838"/>
      <c r="AH153" s="833"/>
      <c r="AI153" s="833"/>
      <c r="AJ153" s="833"/>
      <c r="AK153" s="833"/>
      <c r="AL153" s="833"/>
      <c r="AM153" s="836"/>
      <c r="AN153" s="838"/>
      <c r="AO153" s="833"/>
      <c r="AP153" s="833"/>
      <c r="AQ153" s="838"/>
      <c r="AR153" s="833"/>
      <c r="AS153" s="724"/>
      <c r="AT153" s="259"/>
      <c r="AU153" s="259"/>
    </row>
    <row r="154" spans="5:47" ht="19.5" customHeight="1" thickBot="1">
      <c r="E154" s="749"/>
      <c r="F154" s="175" t="s">
        <v>238</v>
      </c>
      <c r="G154" s="43">
        <v>5</v>
      </c>
      <c r="H154" s="725"/>
      <c r="I154" s="834"/>
      <c r="J154" s="834"/>
      <c r="K154" s="837"/>
      <c r="L154" s="916"/>
      <c r="M154" s="837"/>
      <c r="N154" s="837"/>
      <c r="O154" s="850"/>
      <c r="P154" s="916"/>
      <c r="Q154" s="898"/>
      <c r="R154" s="837"/>
      <c r="S154" s="837"/>
      <c r="T154" s="837"/>
      <c r="U154" s="837"/>
      <c r="V154" s="837"/>
      <c r="W154" s="916"/>
      <c r="X154" s="916"/>
      <c r="Y154" s="837"/>
      <c r="Z154" s="837"/>
      <c r="AA154" s="834"/>
      <c r="AB154" s="850"/>
      <c r="AC154" s="834"/>
      <c r="AD154" s="834"/>
      <c r="AE154" s="834"/>
      <c r="AF154" s="834"/>
      <c r="AG154" s="850"/>
      <c r="AH154" s="834"/>
      <c r="AI154" s="834"/>
      <c r="AJ154" s="834"/>
      <c r="AK154" s="834"/>
      <c r="AL154" s="834"/>
      <c r="AM154" s="837"/>
      <c r="AN154" s="850"/>
      <c r="AO154" s="834"/>
      <c r="AP154" s="834"/>
      <c r="AQ154" s="850"/>
      <c r="AR154" s="834"/>
      <c r="AS154" s="725"/>
      <c r="AT154" s="259"/>
      <c r="AU154" s="259"/>
    </row>
    <row r="155" spans="5:47" ht="19.5" customHeight="1" thickBot="1">
      <c r="E155" s="750"/>
      <c r="F155" s="687" t="s">
        <v>211</v>
      </c>
      <c r="G155" s="688"/>
      <c r="H155" s="85">
        <v>2</v>
      </c>
      <c r="I155" s="279">
        <f aca="true" t="shared" si="27" ref="I155:AS155">SUM(I152)/10</f>
        <v>2</v>
      </c>
      <c r="J155" s="279">
        <f t="shared" si="27"/>
        <v>1.2</v>
      </c>
      <c r="K155" s="279">
        <f t="shared" si="27"/>
        <v>1.7</v>
      </c>
      <c r="L155" s="279">
        <f t="shared" si="27"/>
        <v>0.6</v>
      </c>
      <c r="M155" s="279">
        <f t="shared" si="27"/>
        <v>1.2</v>
      </c>
      <c r="N155" s="279">
        <f t="shared" si="27"/>
        <v>1.7</v>
      </c>
      <c r="O155" s="279">
        <f t="shared" si="27"/>
        <v>1</v>
      </c>
      <c r="P155" s="279">
        <f t="shared" si="27"/>
        <v>1</v>
      </c>
      <c r="Q155" s="279">
        <f t="shared" si="27"/>
        <v>1.7</v>
      </c>
      <c r="R155" s="279">
        <f t="shared" si="27"/>
        <v>1.7</v>
      </c>
      <c r="S155" s="279">
        <f t="shared" si="27"/>
        <v>2</v>
      </c>
      <c r="T155" s="279">
        <f t="shared" si="27"/>
        <v>2</v>
      </c>
      <c r="U155" s="279">
        <f t="shared" si="27"/>
        <v>1.7</v>
      </c>
      <c r="V155" s="279">
        <f t="shared" si="27"/>
        <v>2</v>
      </c>
      <c r="W155" s="279">
        <f t="shared" si="27"/>
        <v>1</v>
      </c>
      <c r="X155" s="279">
        <f t="shared" si="27"/>
        <v>1</v>
      </c>
      <c r="Y155" s="279">
        <f t="shared" si="27"/>
        <v>2</v>
      </c>
      <c r="Z155" s="279">
        <f t="shared" si="27"/>
        <v>1.7</v>
      </c>
      <c r="AA155" s="279">
        <f t="shared" si="27"/>
        <v>2</v>
      </c>
      <c r="AB155" s="279">
        <f t="shared" si="27"/>
        <v>1</v>
      </c>
      <c r="AC155" s="279">
        <f t="shared" si="27"/>
        <v>2</v>
      </c>
      <c r="AD155" s="279">
        <f t="shared" si="27"/>
        <v>1.4</v>
      </c>
      <c r="AE155" s="279">
        <f t="shared" si="27"/>
        <v>1.3</v>
      </c>
      <c r="AF155" s="279">
        <f t="shared" si="27"/>
        <v>2</v>
      </c>
      <c r="AG155" s="279">
        <f t="shared" si="27"/>
        <v>1</v>
      </c>
      <c r="AH155" s="279">
        <f t="shared" si="27"/>
        <v>1.2</v>
      </c>
      <c r="AI155" s="279">
        <f t="shared" si="27"/>
        <v>1.4</v>
      </c>
      <c r="AJ155" s="279">
        <f t="shared" si="27"/>
        <v>1.8</v>
      </c>
      <c r="AK155" s="279">
        <f t="shared" si="27"/>
        <v>2</v>
      </c>
      <c r="AL155" s="279">
        <f t="shared" si="27"/>
        <v>2</v>
      </c>
      <c r="AM155" s="279">
        <f t="shared" si="27"/>
        <v>2</v>
      </c>
      <c r="AN155" s="279">
        <f t="shared" si="27"/>
        <v>0.2</v>
      </c>
      <c r="AO155" s="279">
        <f t="shared" si="27"/>
        <v>1.2</v>
      </c>
      <c r="AP155" s="279">
        <f t="shared" si="27"/>
        <v>2</v>
      </c>
      <c r="AQ155" s="279">
        <f t="shared" si="27"/>
        <v>1</v>
      </c>
      <c r="AR155" s="279">
        <f t="shared" si="27"/>
        <v>2</v>
      </c>
      <c r="AS155" s="348">
        <f t="shared" si="27"/>
        <v>2</v>
      </c>
      <c r="AT155" s="259"/>
      <c r="AU155" s="259"/>
    </row>
    <row r="156" spans="5:47" ht="19.5" customHeight="1">
      <c r="E156" s="750" t="s">
        <v>317</v>
      </c>
      <c r="F156" s="437" t="s">
        <v>356</v>
      </c>
      <c r="G156" s="435">
        <v>10</v>
      </c>
      <c r="H156" s="680">
        <v>10</v>
      </c>
      <c r="I156" s="681">
        <v>7</v>
      </c>
      <c r="J156" s="627">
        <v>9</v>
      </c>
      <c r="K156" s="618">
        <v>9</v>
      </c>
      <c r="L156" s="618">
        <v>9</v>
      </c>
      <c r="M156" s="618">
        <v>10</v>
      </c>
      <c r="N156" s="618">
        <v>6</v>
      </c>
      <c r="O156" s="627">
        <v>7</v>
      </c>
      <c r="P156" s="618">
        <v>10</v>
      </c>
      <c r="Q156" s="618">
        <v>9</v>
      </c>
      <c r="R156" s="618">
        <v>5</v>
      </c>
      <c r="S156" s="618">
        <v>10</v>
      </c>
      <c r="T156" s="618">
        <v>9</v>
      </c>
      <c r="U156" s="618">
        <v>8</v>
      </c>
      <c r="V156" s="618">
        <v>10</v>
      </c>
      <c r="W156" s="618">
        <v>10</v>
      </c>
      <c r="X156" s="618">
        <v>10</v>
      </c>
      <c r="Y156" s="618">
        <v>9</v>
      </c>
      <c r="Z156" s="618">
        <v>10</v>
      </c>
      <c r="AA156" s="627">
        <v>9</v>
      </c>
      <c r="AB156" s="627">
        <v>9</v>
      </c>
      <c r="AC156" s="627">
        <v>8</v>
      </c>
      <c r="AD156" s="627">
        <v>9</v>
      </c>
      <c r="AE156" s="627">
        <v>8</v>
      </c>
      <c r="AF156" s="627">
        <v>9</v>
      </c>
      <c r="AG156" s="627">
        <v>9</v>
      </c>
      <c r="AH156" s="627">
        <v>10</v>
      </c>
      <c r="AI156" s="627">
        <v>10</v>
      </c>
      <c r="AJ156" s="627">
        <v>10</v>
      </c>
      <c r="AK156" s="627">
        <v>10</v>
      </c>
      <c r="AL156" s="627">
        <v>10</v>
      </c>
      <c r="AM156" s="618">
        <v>9</v>
      </c>
      <c r="AN156" s="627">
        <v>10</v>
      </c>
      <c r="AO156" s="627">
        <v>9</v>
      </c>
      <c r="AP156" s="627">
        <v>10</v>
      </c>
      <c r="AQ156" s="627">
        <v>9</v>
      </c>
      <c r="AR156" s="651">
        <v>5</v>
      </c>
      <c r="AS156" s="450">
        <v>10</v>
      </c>
      <c r="AT156" s="259"/>
      <c r="AU156" s="259"/>
    </row>
    <row r="157" spans="5:47" ht="19.5" customHeight="1">
      <c r="E157" s="751"/>
      <c r="F157" s="438" t="s">
        <v>357</v>
      </c>
      <c r="G157" s="520">
        <v>5</v>
      </c>
      <c r="H157" s="679">
        <v>5</v>
      </c>
      <c r="I157" s="682">
        <v>1</v>
      </c>
      <c r="J157" s="359">
        <v>5</v>
      </c>
      <c r="K157" s="617">
        <v>5</v>
      </c>
      <c r="L157" s="617">
        <v>5</v>
      </c>
      <c r="M157" s="617">
        <v>5</v>
      </c>
      <c r="N157" s="617">
        <v>4</v>
      </c>
      <c r="O157" s="359">
        <v>3</v>
      </c>
      <c r="P157" s="617">
        <v>5</v>
      </c>
      <c r="Q157" s="617">
        <v>5</v>
      </c>
      <c r="R157" s="617">
        <v>5</v>
      </c>
      <c r="S157" s="617">
        <v>5</v>
      </c>
      <c r="T157" s="617">
        <v>3</v>
      </c>
      <c r="U157" s="617">
        <v>3</v>
      </c>
      <c r="V157" s="617">
        <v>4</v>
      </c>
      <c r="W157" s="617">
        <v>5</v>
      </c>
      <c r="X157" s="617">
        <v>5</v>
      </c>
      <c r="Y157" s="617">
        <v>5</v>
      </c>
      <c r="Z157" s="617">
        <v>5</v>
      </c>
      <c r="AA157" s="359">
        <v>4</v>
      </c>
      <c r="AB157" s="359">
        <v>5</v>
      </c>
      <c r="AC157" s="359">
        <v>5</v>
      </c>
      <c r="AD157" s="359">
        <v>4</v>
      </c>
      <c r="AE157" s="359">
        <v>5</v>
      </c>
      <c r="AF157" s="359">
        <v>4</v>
      </c>
      <c r="AG157" s="359">
        <v>5</v>
      </c>
      <c r="AH157" s="359">
        <v>5</v>
      </c>
      <c r="AI157" s="359">
        <v>5</v>
      </c>
      <c r="AJ157" s="359">
        <v>4</v>
      </c>
      <c r="AK157" s="359">
        <v>5</v>
      </c>
      <c r="AL157" s="359">
        <v>5</v>
      </c>
      <c r="AM157" s="617">
        <v>5</v>
      </c>
      <c r="AN157" s="359">
        <v>5</v>
      </c>
      <c r="AO157" s="359">
        <v>4</v>
      </c>
      <c r="AP157" s="359">
        <v>5</v>
      </c>
      <c r="AQ157" s="359">
        <v>5</v>
      </c>
      <c r="AR157" s="652">
        <v>0</v>
      </c>
      <c r="AS157" s="433">
        <v>5</v>
      </c>
      <c r="AT157" s="259"/>
      <c r="AU157" s="259"/>
    </row>
    <row r="158" spans="5:47" ht="19.5" customHeight="1">
      <c r="E158" s="751"/>
      <c r="F158" s="277" t="s">
        <v>358</v>
      </c>
      <c r="G158" s="9">
        <v>10</v>
      </c>
      <c r="H158" s="258">
        <v>10</v>
      </c>
      <c r="I158" s="359">
        <v>8</v>
      </c>
      <c r="J158" s="359">
        <v>10</v>
      </c>
      <c r="K158" s="617">
        <v>10</v>
      </c>
      <c r="L158" s="617">
        <v>8</v>
      </c>
      <c r="M158" s="617">
        <v>10</v>
      </c>
      <c r="N158" s="617">
        <v>10</v>
      </c>
      <c r="O158" s="359">
        <v>10</v>
      </c>
      <c r="P158" s="617">
        <v>10</v>
      </c>
      <c r="Q158" s="617">
        <v>10</v>
      </c>
      <c r="R158" s="617">
        <v>9</v>
      </c>
      <c r="S158" s="617">
        <v>9</v>
      </c>
      <c r="T158" s="617">
        <v>10</v>
      </c>
      <c r="U158" s="617">
        <v>10</v>
      </c>
      <c r="V158" s="617">
        <v>10</v>
      </c>
      <c r="W158" s="617">
        <v>10</v>
      </c>
      <c r="X158" s="617">
        <v>10</v>
      </c>
      <c r="Y158" s="617">
        <v>10</v>
      </c>
      <c r="Z158" s="617">
        <v>10</v>
      </c>
      <c r="AA158" s="359">
        <v>6</v>
      </c>
      <c r="AB158" s="359">
        <v>8</v>
      </c>
      <c r="AC158" s="359">
        <v>10</v>
      </c>
      <c r="AD158" s="359">
        <v>10</v>
      </c>
      <c r="AE158" s="359">
        <v>10</v>
      </c>
      <c r="AF158" s="359">
        <v>10</v>
      </c>
      <c r="AG158" s="654">
        <v>5</v>
      </c>
      <c r="AH158" s="359">
        <v>10</v>
      </c>
      <c r="AI158" s="359">
        <v>10</v>
      </c>
      <c r="AJ158" s="359">
        <v>10</v>
      </c>
      <c r="AK158" s="359">
        <v>10</v>
      </c>
      <c r="AL158" s="359">
        <v>10</v>
      </c>
      <c r="AM158" s="617">
        <v>10</v>
      </c>
      <c r="AN158" s="359">
        <v>10</v>
      </c>
      <c r="AO158" s="359">
        <v>10</v>
      </c>
      <c r="AP158" s="359">
        <v>10</v>
      </c>
      <c r="AQ158" s="359">
        <v>10</v>
      </c>
      <c r="AR158" s="359">
        <v>10</v>
      </c>
      <c r="AS158" s="258">
        <v>10</v>
      </c>
      <c r="AT158" s="259"/>
      <c r="AU158" s="259"/>
    </row>
    <row r="159" spans="5:47" ht="19.5" customHeight="1" thickBot="1">
      <c r="E159" s="751"/>
      <c r="F159" s="143" t="s">
        <v>359</v>
      </c>
      <c r="G159" s="17">
        <v>10</v>
      </c>
      <c r="H159" s="33">
        <v>10</v>
      </c>
      <c r="I159" s="624">
        <v>10</v>
      </c>
      <c r="J159" s="624">
        <v>10</v>
      </c>
      <c r="K159" s="619">
        <v>10</v>
      </c>
      <c r="L159" s="619">
        <v>9</v>
      </c>
      <c r="M159" s="619">
        <v>10</v>
      </c>
      <c r="N159" s="619">
        <v>10</v>
      </c>
      <c r="O159" s="624">
        <v>10</v>
      </c>
      <c r="P159" s="619">
        <v>10</v>
      </c>
      <c r="Q159" s="619">
        <v>10</v>
      </c>
      <c r="R159" s="619">
        <v>10</v>
      </c>
      <c r="S159" s="619">
        <v>10</v>
      </c>
      <c r="T159" s="619">
        <v>10</v>
      </c>
      <c r="U159" s="619">
        <v>10</v>
      </c>
      <c r="V159" s="619">
        <v>10</v>
      </c>
      <c r="W159" s="619">
        <v>10</v>
      </c>
      <c r="X159" s="619">
        <v>8</v>
      </c>
      <c r="Y159" s="619">
        <v>10</v>
      </c>
      <c r="Z159" s="619">
        <v>10</v>
      </c>
      <c r="AA159" s="624">
        <v>10</v>
      </c>
      <c r="AB159" s="624">
        <v>10</v>
      </c>
      <c r="AC159" s="624">
        <v>10</v>
      </c>
      <c r="AD159" s="624">
        <v>10</v>
      </c>
      <c r="AE159" s="624">
        <v>10</v>
      </c>
      <c r="AF159" s="624">
        <v>10</v>
      </c>
      <c r="AG159" s="624">
        <v>10</v>
      </c>
      <c r="AH159" s="624">
        <v>10</v>
      </c>
      <c r="AI159" s="624">
        <v>10</v>
      </c>
      <c r="AJ159" s="624">
        <v>5</v>
      </c>
      <c r="AK159" s="624">
        <v>10</v>
      </c>
      <c r="AL159" s="624">
        <v>10</v>
      </c>
      <c r="AM159" s="619">
        <v>10</v>
      </c>
      <c r="AN159" s="624">
        <v>10</v>
      </c>
      <c r="AO159" s="624">
        <v>10</v>
      </c>
      <c r="AP159" s="624">
        <v>10</v>
      </c>
      <c r="AQ159" s="624">
        <v>10</v>
      </c>
      <c r="AR159" s="624">
        <v>10</v>
      </c>
      <c r="AS159" s="33">
        <v>10</v>
      </c>
      <c r="AT159" s="259"/>
      <c r="AU159" s="259"/>
    </row>
    <row r="160" spans="5:47" ht="19.5" customHeight="1" thickBot="1">
      <c r="E160" s="752"/>
      <c r="F160" s="685" t="s">
        <v>211</v>
      </c>
      <c r="G160" s="686"/>
      <c r="H160" s="85">
        <v>3.5</v>
      </c>
      <c r="I160" s="279">
        <f aca="true" t="shared" si="28" ref="I160:AR160">SUM(I156:I159)/10</f>
        <v>2.6</v>
      </c>
      <c r="J160" s="279">
        <f t="shared" si="28"/>
        <v>3.4</v>
      </c>
      <c r="K160" s="279">
        <f t="shared" si="28"/>
        <v>3.4</v>
      </c>
      <c r="L160" s="279">
        <f t="shared" si="28"/>
        <v>3.1</v>
      </c>
      <c r="M160" s="279">
        <f t="shared" si="28"/>
        <v>3.5</v>
      </c>
      <c r="N160" s="279">
        <f t="shared" si="28"/>
        <v>3</v>
      </c>
      <c r="O160" s="279">
        <f t="shared" si="28"/>
        <v>3</v>
      </c>
      <c r="P160" s="279">
        <f t="shared" si="28"/>
        <v>3.5</v>
      </c>
      <c r="Q160" s="279">
        <f t="shared" si="28"/>
        <v>3.4</v>
      </c>
      <c r="R160" s="279">
        <f t="shared" si="28"/>
        <v>2.9</v>
      </c>
      <c r="S160" s="279">
        <f t="shared" si="28"/>
        <v>3.4</v>
      </c>
      <c r="T160" s="279">
        <f t="shared" si="28"/>
        <v>3.2</v>
      </c>
      <c r="U160" s="279">
        <f t="shared" si="28"/>
        <v>3.1</v>
      </c>
      <c r="V160" s="279">
        <f t="shared" si="28"/>
        <v>3.4</v>
      </c>
      <c r="W160" s="279">
        <f t="shared" si="28"/>
        <v>3.5</v>
      </c>
      <c r="X160" s="279">
        <f t="shared" si="28"/>
        <v>3.3</v>
      </c>
      <c r="Y160" s="279">
        <f t="shared" si="28"/>
        <v>3.4</v>
      </c>
      <c r="Z160" s="279">
        <f t="shared" si="28"/>
        <v>3.5</v>
      </c>
      <c r="AA160" s="279">
        <f t="shared" si="28"/>
        <v>2.9</v>
      </c>
      <c r="AB160" s="279">
        <f t="shared" si="28"/>
        <v>3.2</v>
      </c>
      <c r="AC160" s="279">
        <f t="shared" si="28"/>
        <v>3.3</v>
      </c>
      <c r="AD160" s="279">
        <f t="shared" si="28"/>
        <v>3.3</v>
      </c>
      <c r="AE160" s="279">
        <f t="shared" si="28"/>
        <v>3.3</v>
      </c>
      <c r="AF160" s="279">
        <f t="shared" si="28"/>
        <v>3.3</v>
      </c>
      <c r="AG160" s="279">
        <f t="shared" si="28"/>
        <v>2.9</v>
      </c>
      <c r="AH160" s="279">
        <f t="shared" si="28"/>
        <v>3.5</v>
      </c>
      <c r="AI160" s="279">
        <f t="shared" si="28"/>
        <v>3.5</v>
      </c>
      <c r="AJ160" s="279">
        <f t="shared" si="28"/>
        <v>2.9</v>
      </c>
      <c r="AK160" s="279">
        <f t="shared" si="28"/>
        <v>3.5</v>
      </c>
      <c r="AL160" s="279">
        <f t="shared" si="28"/>
        <v>3.5</v>
      </c>
      <c r="AM160" s="279">
        <f t="shared" si="28"/>
        <v>3.4</v>
      </c>
      <c r="AN160" s="279">
        <f t="shared" si="28"/>
        <v>3.5</v>
      </c>
      <c r="AO160" s="279">
        <f t="shared" si="28"/>
        <v>3.3</v>
      </c>
      <c r="AP160" s="279">
        <f t="shared" si="28"/>
        <v>3.5</v>
      </c>
      <c r="AQ160" s="279">
        <f t="shared" si="28"/>
        <v>3.4</v>
      </c>
      <c r="AR160" s="279">
        <f t="shared" si="28"/>
        <v>2.5</v>
      </c>
      <c r="AS160" s="25">
        <v>3.5</v>
      </c>
      <c r="AT160" s="259"/>
      <c r="AU160" s="259"/>
    </row>
    <row r="161" spans="5:47" ht="19.5" customHeight="1" thickBot="1">
      <c r="E161" s="749" t="s">
        <v>319</v>
      </c>
      <c r="F161" s="173" t="s">
        <v>366</v>
      </c>
      <c r="G161" s="38">
        <v>24</v>
      </c>
      <c r="H161" s="723">
        <v>40</v>
      </c>
      <c r="I161" s="835">
        <v>24</v>
      </c>
      <c r="J161" s="847">
        <v>20</v>
      </c>
      <c r="K161" s="862">
        <v>28</v>
      </c>
      <c r="L161" s="917">
        <v>16</v>
      </c>
      <c r="M161" s="862">
        <v>22</v>
      </c>
      <c r="N161" s="862">
        <v>28</v>
      </c>
      <c r="O161" s="835">
        <v>26</v>
      </c>
      <c r="P161" s="862">
        <v>40</v>
      </c>
      <c r="Q161" s="877">
        <v>28</v>
      </c>
      <c r="R161" s="862">
        <v>28</v>
      </c>
      <c r="S161" s="862">
        <v>28</v>
      </c>
      <c r="T161" s="862">
        <v>24</v>
      </c>
      <c r="U161" s="862">
        <v>28</v>
      </c>
      <c r="V161" s="862">
        <v>30</v>
      </c>
      <c r="W161" s="862">
        <v>34</v>
      </c>
      <c r="X161" s="862">
        <v>24</v>
      </c>
      <c r="Y161" s="917">
        <v>18</v>
      </c>
      <c r="Z161" s="862">
        <v>24</v>
      </c>
      <c r="AA161" s="835">
        <v>24</v>
      </c>
      <c r="AB161" s="835">
        <v>22</v>
      </c>
      <c r="AC161" s="847">
        <v>22</v>
      </c>
      <c r="AD161" s="835">
        <v>28</v>
      </c>
      <c r="AE161" s="847">
        <v>18</v>
      </c>
      <c r="AF161" s="847">
        <v>16</v>
      </c>
      <c r="AG161" s="835">
        <v>28</v>
      </c>
      <c r="AH161" s="847">
        <v>16</v>
      </c>
      <c r="AI161" s="835">
        <v>28</v>
      </c>
      <c r="AJ161" s="847">
        <v>10</v>
      </c>
      <c r="AK161" s="835">
        <v>24</v>
      </c>
      <c r="AL161" s="835">
        <v>28</v>
      </c>
      <c r="AM161" s="862">
        <v>32</v>
      </c>
      <c r="AN161" s="835">
        <v>24</v>
      </c>
      <c r="AO161" s="835">
        <v>32</v>
      </c>
      <c r="AP161" s="835">
        <v>28</v>
      </c>
      <c r="AQ161" s="835">
        <v>24</v>
      </c>
      <c r="AR161" s="835">
        <v>24</v>
      </c>
      <c r="AS161" s="724">
        <v>40</v>
      </c>
      <c r="AT161" s="259"/>
      <c r="AU161" s="259"/>
    </row>
    <row r="162" spans="5:47" ht="19.5" customHeight="1" thickBot="1">
      <c r="E162" s="749"/>
      <c r="F162" s="174" t="s">
        <v>367</v>
      </c>
      <c r="G162" s="41">
        <v>10</v>
      </c>
      <c r="H162" s="724"/>
      <c r="I162" s="833"/>
      <c r="J162" s="838"/>
      <c r="K162" s="836"/>
      <c r="L162" s="915"/>
      <c r="M162" s="836"/>
      <c r="N162" s="836"/>
      <c r="O162" s="833"/>
      <c r="P162" s="836"/>
      <c r="Q162" s="877"/>
      <c r="R162" s="836"/>
      <c r="S162" s="836"/>
      <c r="T162" s="836"/>
      <c r="U162" s="836"/>
      <c r="V162" s="836"/>
      <c r="W162" s="836"/>
      <c r="X162" s="836"/>
      <c r="Y162" s="915"/>
      <c r="Z162" s="836"/>
      <c r="AA162" s="833"/>
      <c r="AB162" s="833"/>
      <c r="AC162" s="838"/>
      <c r="AD162" s="833"/>
      <c r="AE162" s="838"/>
      <c r="AF162" s="838"/>
      <c r="AG162" s="833"/>
      <c r="AH162" s="838"/>
      <c r="AI162" s="833"/>
      <c r="AJ162" s="838"/>
      <c r="AK162" s="833"/>
      <c r="AL162" s="833"/>
      <c r="AM162" s="836"/>
      <c r="AN162" s="833"/>
      <c r="AO162" s="833"/>
      <c r="AP162" s="833"/>
      <c r="AQ162" s="833"/>
      <c r="AR162" s="833"/>
      <c r="AS162" s="724"/>
      <c r="AT162" s="259"/>
      <c r="AU162" s="259"/>
    </row>
    <row r="163" spans="5:47" ht="19.5" customHeight="1" thickBot="1">
      <c r="E163" s="749"/>
      <c r="F163" s="174" t="s">
        <v>368</v>
      </c>
      <c r="G163" s="41">
        <v>6</v>
      </c>
      <c r="H163" s="712"/>
      <c r="I163" s="833"/>
      <c r="J163" s="838"/>
      <c r="K163" s="836"/>
      <c r="L163" s="915"/>
      <c r="M163" s="836"/>
      <c r="N163" s="836"/>
      <c r="O163" s="833"/>
      <c r="P163" s="836"/>
      <c r="Q163" s="862"/>
      <c r="R163" s="836"/>
      <c r="S163" s="836"/>
      <c r="T163" s="836"/>
      <c r="U163" s="836"/>
      <c r="V163" s="836"/>
      <c r="W163" s="836"/>
      <c r="X163" s="836"/>
      <c r="Y163" s="915"/>
      <c r="Z163" s="836"/>
      <c r="AA163" s="833"/>
      <c r="AB163" s="833"/>
      <c r="AC163" s="838"/>
      <c r="AD163" s="833"/>
      <c r="AE163" s="838"/>
      <c r="AF163" s="838"/>
      <c r="AG163" s="833"/>
      <c r="AH163" s="838"/>
      <c r="AI163" s="833"/>
      <c r="AJ163" s="838"/>
      <c r="AK163" s="833"/>
      <c r="AL163" s="833"/>
      <c r="AM163" s="836"/>
      <c r="AN163" s="833"/>
      <c r="AO163" s="833"/>
      <c r="AP163" s="833"/>
      <c r="AQ163" s="833"/>
      <c r="AR163" s="833"/>
      <c r="AS163" s="712"/>
      <c r="AT163" s="259"/>
      <c r="AU163" s="259"/>
    </row>
    <row r="164" spans="5:47" ht="19.5" customHeight="1" thickBot="1">
      <c r="E164" s="749"/>
      <c r="F164" s="174" t="s">
        <v>369</v>
      </c>
      <c r="G164" s="41">
        <v>10</v>
      </c>
      <c r="H164" s="711">
        <v>10</v>
      </c>
      <c r="I164" s="833">
        <v>8</v>
      </c>
      <c r="J164" s="833">
        <v>8</v>
      </c>
      <c r="K164" s="836">
        <v>10</v>
      </c>
      <c r="L164" s="836">
        <v>6</v>
      </c>
      <c r="M164" s="836">
        <v>8</v>
      </c>
      <c r="N164" s="836">
        <v>8</v>
      </c>
      <c r="O164" s="833">
        <v>7</v>
      </c>
      <c r="P164" s="836">
        <v>10</v>
      </c>
      <c r="Q164" s="892">
        <v>8</v>
      </c>
      <c r="R164" s="836">
        <v>8</v>
      </c>
      <c r="S164" s="836">
        <v>10</v>
      </c>
      <c r="T164" s="836">
        <v>8</v>
      </c>
      <c r="U164" s="836">
        <v>10</v>
      </c>
      <c r="V164" s="836">
        <v>10</v>
      </c>
      <c r="W164" s="836">
        <v>10</v>
      </c>
      <c r="X164" s="836">
        <v>6</v>
      </c>
      <c r="Y164" s="836">
        <v>10</v>
      </c>
      <c r="Z164" s="836">
        <v>8</v>
      </c>
      <c r="AA164" s="833">
        <v>10</v>
      </c>
      <c r="AB164" s="833">
        <v>10</v>
      </c>
      <c r="AC164" s="838">
        <v>4</v>
      </c>
      <c r="AD164" s="833">
        <v>10</v>
      </c>
      <c r="AE164" s="838">
        <v>0</v>
      </c>
      <c r="AF164" s="833">
        <v>8</v>
      </c>
      <c r="AG164" s="833">
        <v>10</v>
      </c>
      <c r="AH164" s="833">
        <v>8</v>
      </c>
      <c r="AI164" s="833">
        <v>10</v>
      </c>
      <c r="AJ164" s="838">
        <v>0</v>
      </c>
      <c r="AK164" s="833">
        <v>8</v>
      </c>
      <c r="AL164" s="833">
        <v>8</v>
      </c>
      <c r="AM164" s="836">
        <v>10</v>
      </c>
      <c r="AN164" s="833">
        <v>10</v>
      </c>
      <c r="AO164" s="833">
        <v>10</v>
      </c>
      <c r="AP164" s="833">
        <v>8</v>
      </c>
      <c r="AQ164" s="838">
        <v>0</v>
      </c>
      <c r="AR164" s="833">
        <v>10</v>
      </c>
      <c r="AS164" s="711">
        <v>10</v>
      </c>
      <c r="AT164" s="259"/>
      <c r="AU164" s="259"/>
    </row>
    <row r="165" spans="5:47" ht="19.5" customHeight="1" thickBot="1">
      <c r="E165" s="749"/>
      <c r="F165" s="175" t="s">
        <v>370</v>
      </c>
      <c r="G165" s="64" t="s">
        <v>70</v>
      </c>
      <c r="H165" s="725"/>
      <c r="I165" s="834"/>
      <c r="J165" s="834"/>
      <c r="K165" s="837"/>
      <c r="L165" s="837"/>
      <c r="M165" s="837"/>
      <c r="N165" s="837"/>
      <c r="O165" s="834"/>
      <c r="P165" s="837"/>
      <c r="Q165" s="898"/>
      <c r="R165" s="837"/>
      <c r="S165" s="837"/>
      <c r="T165" s="837"/>
      <c r="U165" s="837"/>
      <c r="V165" s="837"/>
      <c r="W165" s="837"/>
      <c r="X165" s="837"/>
      <c r="Y165" s="837"/>
      <c r="Z165" s="837"/>
      <c r="AA165" s="834"/>
      <c r="AB165" s="834"/>
      <c r="AC165" s="850"/>
      <c r="AD165" s="834"/>
      <c r="AE165" s="850"/>
      <c r="AF165" s="834"/>
      <c r="AG165" s="834"/>
      <c r="AH165" s="834"/>
      <c r="AI165" s="834"/>
      <c r="AJ165" s="850"/>
      <c r="AK165" s="834"/>
      <c r="AL165" s="834"/>
      <c r="AM165" s="837"/>
      <c r="AN165" s="834"/>
      <c r="AO165" s="834"/>
      <c r="AP165" s="834"/>
      <c r="AQ165" s="850"/>
      <c r="AR165" s="834"/>
      <c r="AS165" s="725"/>
      <c r="AT165" s="259"/>
      <c r="AU165" s="259"/>
    </row>
    <row r="166" spans="5:47" ht="19.5" customHeight="1" thickBot="1">
      <c r="E166" s="749"/>
      <c r="F166" s="685" t="s">
        <v>211</v>
      </c>
      <c r="G166" s="686"/>
      <c r="H166" s="85">
        <v>5</v>
      </c>
      <c r="I166" s="279">
        <f>SUM(I161:I164)/10</f>
        <v>3.2</v>
      </c>
      <c r="J166" s="664">
        <f aca="true" t="shared" si="29" ref="J166:AR166">SUM(J161:J164)/10</f>
        <v>2.8</v>
      </c>
      <c r="K166" s="279">
        <f t="shared" si="29"/>
        <v>3.8</v>
      </c>
      <c r="L166" s="664">
        <f t="shared" si="29"/>
        <v>2.2</v>
      </c>
      <c r="M166" s="279">
        <f t="shared" si="29"/>
        <v>3</v>
      </c>
      <c r="N166" s="279">
        <f t="shared" si="29"/>
        <v>3.6</v>
      </c>
      <c r="O166" s="279">
        <f t="shared" si="29"/>
        <v>3.3</v>
      </c>
      <c r="P166" s="279">
        <f t="shared" si="29"/>
        <v>5</v>
      </c>
      <c r="Q166" s="279">
        <f t="shared" si="29"/>
        <v>3.6</v>
      </c>
      <c r="R166" s="279">
        <f t="shared" si="29"/>
        <v>3.6</v>
      </c>
      <c r="S166" s="279">
        <f t="shared" si="29"/>
        <v>3.8</v>
      </c>
      <c r="T166" s="279">
        <f t="shared" si="29"/>
        <v>3.2</v>
      </c>
      <c r="U166" s="279">
        <f t="shared" si="29"/>
        <v>3.8</v>
      </c>
      <c r="V166" s="279">
        <f>SUM(V161:V164)/10</f>
        <v>4</v>
      </c>
      <c r="W166" s="279">
        <f t="shared" si="29"/>
        <v>4.4</v>
      </c>
      <c r="X166" s="279">
        <f t="shared" si="29"/>
        <v>3</v>
      </c>
      <c r="Y166" s="664">
        <f t="shared" si="29"/>
        <v>2.8</v>
      </c>
      <c r="Z166" s="279">
        <f t="shared" si="29"/>
        <v>3.2</v>
      </c>
      <c r="AA166" s="279">
        <f t="shared" si="29"/>
        <v>3.4</v>
      </c>
      <c r="AB166" s="279">
        <f t="shared" si="29"/>
        <v>3.2</v>
      </c>
      <c r="AC166" s="664">
        <f t="shared" si="29"/>
        <v>2.6</v>
      </c>
      <c r="AD166" s="279">
        <f t="shared" si="29"/>
        <v>3.8</v>
      </c>
      <c r="AE166" s="664">
        <f t="shared" si="29"/>
        <v>1.8</v>
      </c>
      <c r="AF166" s="664">
        <f t="shared" si="29"/>
        <v>2.4</v>
      </c>
      <c r="AG166" s="279">
        <f t="shared" si="29"/>
        <v>3.8</v>
      </c>
      <c r="AH166" s="664">
        <f t="shared" si="29"/>
        <v>2.4</v>
      </c>
      <c r="AI166" s="279">
        <f t="shared" si="29"/>
        <v>3.8</v>
      </c>
      <c r="AJ166" s="664">
        <f t="shared" si="29"/>
        <v>1</v>
      </c>
      <c r="AK166" s="279">
        <f t="shared" si="29"/>
        <v>3.2</v>
      </c>
      <c r="AL166" s="279">
        <f t="shared" si="29"/>
        <v>3.6</v>
      </c>
      <c r="AM166" s="279">
        <f t="shared" si="29"/>
        <v>4.2</v>
      </c>
      <c r="AN166" s="279">
        <f t="shared" si="29"/>
        <v>3.4</v>
      </c>
      <c r="AO166" s="279">
        <f t="shared" si="29"/>
        <v>4.2</v>
      </c>
      <c r="AP166" s="279">
        <f t="shared" si="29"/>
        <v>3.6</v>
      </c>
      <c r="AQ166" s="664">
        <f t="shared" si="29"/>
        <v>2.4</v>
      </c>
      <c r="AR166" s="279">
        <f t="shared" si="29"/>
        <v>3.4</v>
      </c>
      <c r="AS166" s="85">
        <v>5</v>
      </c>
      <c r="AT166" s="259"/>
      <c r="AU166" s="259"/>
    </row>
    <row r="167" spans="5:47" ht="25.5" customHeight="1">
      <c r="E167" s="904" t="s">
        <v>355</v>
      </c>
      <c r="F167" s="904"/>
      <c r="G167" s="904"/>
      <c r="H167" s="299">
        <f aca="true" t="shared" si="30" ref="H167:M167">SUM(H120+H129+H142+H151+H155+H160+H166)</f>
        <v>27</v>
      </c>
      <c r="I167" s="841">
        <f>SUM(I120+I129+I142+I151+I155+I160+I166)</f>
        <v>23.2</v>
      </c>
      <c r="J167" s="841">
        <f t="shared" si="30"/>
        <v>23.4</v>
      </c>
      <c r="K167" s="841">
        <f t="shared" si="30"/>
        <v>23.5</v>
      </c>
      <c r="L167" s="841">
        <f t="shared" si="30"/>
        <v>17.6</v>
      </c>
      <c r="M167" s="841">
        <f t="shared" si="30"/>
        <v>22.7</v>
      </c>
      <c r="N167" s="351">
        <f aca="true" t="shared" si="31" ref="N167:AN167">SUM(N120+N129+N142+N151+N155+N160+N166)</f>
        <v>22</v>
      </c>
      <c r="O167" s="351">
        <f t="shared" si="31"/>
        <v>21.1</v>
      </c>
      <c r="P167" s="351">
        <f t="shared" si="31"/>
        <v>24.9</v>
      </c>
      <c r="Q167" s="841">
        <f>SUM(Q120+Q129+Q142+Q151+Q155+Q160+Q166)</f>
        <v>23.4</v>
      </c>
      <c r="R167" s="351">
        <f t="shared" si="31"/>
        <v>23.9</v>
      </c>
      <c r="S167" s="351">
        <f t="shared" si="31"/>
        <v>23.999999999999996</v>
      </c>
      <c r="T167" s="351">
        <f t="shared" si="31"/>
        <v>23.4</v>
      </c>
      <c r="U167" s="351">
        <f t="shared" si="31"/>
        <v>24.200000000000003</v>
      </c>
      <c r="V167" s="351">
        <f t="shared" si="31"/>
        <v>22.599999999999998</v>
      </c>
      <c r="W167" s="351">
        <f t="shared" si="31"/>
        <v>23.799999999999997</v>
      </c>
      <c r="X167" s="351">
        <f t="shared" si="31"/>
        <v>20.3</v>
      </c>
      <c r="Y167" s="351">
        <f t="shared" si="31"/>
        <v>24.2</v>
      </c>
      <c r="Z167" s="351">
        <f t="shared" si="31"/>
        <v>21.9</v>
      </c>
      <c r="AA167" s="351">
        <f t="shared" si="31"/>
        <v>22.799999999999997</v>
      </c>
      <c r="AB167" s="548">
        <f t="shared" si="31"/>
        <v>22.1</v>
      </c>
      <c r="AC167" s="351">
        <f t="shared" si="31"/>
        <v>20.8</v>
      </c>
      <c r="AD167" s="351">
        <f t="shared" si="31"/>
        <v>21.5</v>
      </c>
      <c r="AE167" s="557">
        <f t="shared" si="31"/>
        <v>18.6</v>
      </c>
      <c r="AF167" s="548">
        <f t="shared" si="31"/>
        <v>23.5</v>
      </c>
      <c r="AG167" s="351">
        <f t="shared" si="31"/>
        <v>19.7</v>
      </c>
      <c r="AH167" s="553">
        <f t="shared" si="31"/>
        <v>21.499999999999996</v>
      </c>
      <c r="AI167" s="351">
        <f t="shared" si="31"/>
        <v>23.5</v>
      </c>
      <c r="AJ167" s="351">
        <f t="shared" si="31"/>
        <v>19.3</v>
      </c>
      <c r="AK167" s="548">
        <f t="shared" si="31"/>
        <v>22.900000000000002</v>
      </c>
      <c r="AL167" s="351">
        <f t="shared" si="31"/>
        <v>23</v>
      </c>
      <c r="AM167" s="557">
        <f t="shared" si="31"/>
        <v>24.8</v>
      </c>
      <c r="AN167" s="351">
        <f t="shared" si="31"/>
        <v>18.65</v>
      </c>
      <c r="AO167" s="351">
        <f>SUM(AO120+AO129+AO142+AO151+AO155+AO160+AO166)</f>
        <v>22.8</v>
      </c>
      <c r="AP167" s="351">
        <f>SUM(AP120+AP129+AP142+AP151+AP155+AP160+AP166)</f>
        <v>21.700000000000003</v>
      </c>
      <c r="AQ167" s="351">
        <f>SUM(AQ120+AQ129+AQ142+AQ151+AQ155+AQ160+AQ166)</f>
        <v>19.299999999999997</v>
      </c>
      <c r="AR167" s="351">
        <f>SUM(AR120+AR129+AR142+AR151+AR155+AR160+AR166)</f>
        <v>22.7</v>
      </c>
      <c r="AS167" s="352">
        <f>SUM(AS120+AS129+AS142+AS151+AS155+AS160+AS166)</f>
        <v>27</v>
      </c>
      <c r="AT167" s="259"/>
      <c r="AU167" s="259"/>
    </row>
    <row r="168" spans="5:47" ht="1.5" customHeight="1">
      <c r="E168" s="291"/>
      <c r="F168" s="291"/>
      <c r="G168" s="291"/>
      <c r="H168" s="171"/>
      <c r="I168" s="842"/>
      <c r="J168" s="842"/>
      <c r="K168" s="842"/>
      <c r="L168" s="842"/>
      <c r="M168" s="842"/>
      <c r="N168" s="534"/>
      <c r="O168" s="534"/>
      <c r="P168" s="534"/>
      <c r="Q168" s="842"/>
      <c r="R168" s="429"/>
      <c r="S168" s="534"/>
      <c r="T168" s="429"/>
      <c r="U168" s="534"/>
      <c r="V168" s="429"/>
      <c r="W168" s="534"/>
      <c r="X168" s="429"/>
      <c r="Y168" s="534"/>
      <c r="Z168" s="429"/>
      <c r="AA168" s="534"/>
      <c r="AB168" s="551"/>
      <c r="AC168" s="536"/>
      <c r="AD168" s="536"/>
      <c r="AE168" s="558"/>
      <c r="AF168" s="549"/>
      <c r="AG168" s="536"/>
      <c r="AH168" s="554"/>
      <c r="AI168" s="534"/>
      <c r="AJ168" s="534"/>
      <c r="AK168" s="551"/>
      <c r="AL168" s="536"/>
      <c r="AM168" s="558"/>
      <c r="AN168" s="536"/>
      <c r="AO168" s="534"/>
      <c r="AP168" s="534"/>
      <c r="AQ168" s="534"/>
      <c r="AR168" s="534"/>
      <c r="AS168" s="354"/>
      <c r="AT168" s="259"/>
      <c r="AU168" s="259"/>
    </row>
    <row r="169" spans="5:47" ht="1.5" customHeight="1" thickBot="1">
      <c r="E169" s="291"/>
      <c r="F169" s="291"/>
      <c r="G169" s="291"/>
      <c r="H169" s="171"/>
      <c r="I169" s="843"/>
      <c r="J169" s="843"/>
      <c r="K169" s="843"/>
      <c r="L169" s="843"/>
      <c r="M169" s="843"/>
      <c r="N169" s="535"/>
      <c r="O169" s="535"/>
      <c r="P169" s="535"/>
      <c r="Q169" s="843"/>
      <c r="R169" s="430"/>
      <c r="S169" s="535"/>
      <c r="T169" s="430"/>
      <c r="U169" s="535"/>
      <c r="V169" s="430"/>
      <c r="W169" s="535"/>
      <c r="X169" s="430"/>
      <c r="Y169" s="535"/>
      <c r="Z169" s="430"/>
      <c r="AA169" s="535"/>
      <c r="AB169" s="552"/>
      <c r="AC169" s="542"/>
      <c r="AD169" s="542"/>
      <c r="AE169" s="559"/>
      <c r="AF169" s="560"/>
      <c r="AG169" s="542"/>
      <c r="AH169" s="555"/>
      <c r="AI169" s="535"/>
      <c r="AJ169" s="535"/>
      <c r="AK169" s="552"/>
      <c r="AL169" s="542"/>
      <c r="AM169" s="559"/>
      <c r="AN169" s="542"/>
      <c r="AO169" s="535"/>
      <c r="AP169" s="535"/>
      <c r="AQ169" s="535"/>
      <c r="AR169" s="535"/>
      <c r="AS169" s="356"/>
      <c r="AT169" s="259"/>
      <c r="AU169" s="259"/>
    </row>
    <row r="170" spans="5:47" ht="19.5" customHeight="1" thickBot="1">
      <c r="E170" s="919" t="s">
        <v>314</v>
      </c>
      <c r="F170" s="181" t="s">
        <v>371</v>
      </c>
      <c r="G170" s="50">
        <v>12</v>
      </c>
      <c r="H170" s="723">
        <v>30</v>
      </c>
      <c r="I170" s="848">
        <v>30</v>
      </c>
      <c r="J170" s="848">
        <v>30</v>
      </c>
      <c r="K170" s="900">
        <v>28</v>
      </c>
      <c r="L170" s="900">
        <v>22</v>
      </c>
      <c r="M170" s="900">
        <v>29</v>
      </c>
      <c r="N170" s="900">
        <v>25</v>
      </c>
      <c r="O170" s="900">
        <v>28</v>
      </c>
      <c r="P170" s="900">
        <v>30</v>
      </c>
      <c r="Q170" s="900">
        <v>30</v>
      </c>
      <c r="R170" s="900">
        <v>20</v>
      </c>
      <c r="S170" s="900">
        <v>30</v>
      </c>
      <c r="T170" s="900">
        <v>30</v>
      </c>
      <c r="U170" s="900">
        <v>30</v>
      </c>
      <c r="V170" s="900">
        <v>30</v>
      </c>
      <c r="W170" s="900">
        <v>24</v>
      </c>
      <c r="X170" s="900">
        <v>25</v>
      </c>
      <c r="Y170" s="900">
        <v>30</v>
      </c>
      <c r="Z170" s="900">
        <v>29</v>
      </c>
      <c r="AA170" s="848">
        <v>30</v>
      </c>
      <c r="AB170" s="848">
        <v>30</v>
      </c>
      <c r="AC170" s="848">
        <v>27</v>
      </c>
      <c r="AD170" s="848">
        <v>29</v>
      </c>
      <c r="AE170" s="848">
        <v>22</v>
      </c>
      <c r="AF170" s="848">
        <v>29</v>
      </c>
      <c r="AG170" s="848">
        <v>26</v>
      </c>
      <c r="AH170" s="848">
        <v>29</v>
      </c>
      <c r="AI170" s="848">
        <v>28</v>
      </c>
      <c r="AJ170" s="848">
        <v>25</v>
      </c>
      <c r="AK170" s="848">
        <v>30</v>
      </c>
      <c r="AL170" s="848">
        <v>30</v>
      </c>
      <c r="AM170" s="900">
        <v>30</v>
      </c>
      <c r="AN170" s="848">
        <v>30</v>
      </c>
      <c r="AO170" s="848">
        <v>26</v>
      </c>
      <c r="AP170" s="848">
        <v>22</v>
      </c>
      <c r="AQ170" s="848">
        <v>23</v>
      </c>
      <c r="AR170" s="848">
        <v>30</v>
      </c>
      <c r="AS170" s="723">
        <v>30</v>
      </c>
      <c r="AT170" s="259"/>
      <c r="AU170" s="259"/>
    </row>
    <row r="171" spans="5:47" ht="19.5" customHeight="1" thickBot="1">
      <c r="E171" s="919"/>
      <c r="F171" s="174" t="s">
        <v>372</v>
      </c>
      <c r="G171" s="41">
        <v>4</v>
      </c>
      <c r="H171" s="724"/>
      <c r="I171" s="833"/>
      <c r="J171" s="833"/>
      <c r="K171" s="836"/>
      <c r="L171" s="836"/>
      <c r="M171" s="836"/>
      <c r="N171" s="836"/>
      <c r="O171" s="836"/>
      <c r="P171" s="836"/>
      <c r="Q171" s="836"/>
      <c r="R171" s="836"/>
      <c r="S171" s="836"/>
      <c r="T171" s="836"/>
      <c r="U171" s="836"/>
      <c r="V171" s="836"/>
      <c r="W171" s="836"/>
      <c r="X171" s="836"/>
      <c r="Y171" s="836"/>
      <c r="Z171" s="836"/>
      <c r="AA171" s="833"/>
      <c r="AB171" s="833"/>
      <c r="AC171" s="833"/>
      <c r="AD171" s="833"/>
      <c r="AE171" s="833"/>
      <c r="AF171" s="833"/>
      <c r="AG171" s="833"/>
      <c r="AH171" s="833"/>
      <c r="AI171" s="833"/>
      <c r="AJ171" s="833"/>
      <c r="AK171" s="833"/>
      <c r="AL171" s="833"/>
      <c r="AM171" s="836"/>
      <c r="AN171" s="833"/>
      <c r="AO171" s="833"/>
      <c r="AP171" s="833"/>
      <c r="AQ171" s="833"/>
      <c r="AR171" s="833"/>
      <c r="AS171" s="724"/>
      <c r="AT171" s="259"/>
      <c r="AU171" s="259"/>
    </row>
    <row r="172" spans="5:47" ht="19.5" customHeight="1" thickBot="1">
      <c r="E172" s="919"/>
      <c r="F172" s="174" t="s">
        <v>373</v>
      </c>
      <c r="G172" s="41">
        <v>4</v>
      </c>
      <c r="H172" s="724"/>
      <c r="I172" s="833"/>
      <c r="J172" s="833"/>
      <c r="K172" s="836"/>
      <c r="L172" s="836"/>
      <c r="M172" s="836"/>
      <c r="N172" s="836"/>
      <c r="O172" s="836"/>
      <c r="P172" s="836"/>
      <c r="Q172" s="836"/>
      <c r="R172" s="836"/>
      <c r="S172" s="836"/>
      <c r="T172" s="836"/>
      <c r="U172" s="836"/>
      <c r="V172" s="836"/>
      <c r="W172" s="836"/>
      <c r="X172" s="836"/>
      <c r="Y172" s="836"/>
      <c r="Z172" s="836"/>
      <c r="AA172" s="833"/>
      <c r="AB172" s="833"/>
      <c r="AC172" s="833"/>
      <c r="AD172" s="833"/>
      <c r="AE172" s="833"/>
      <c r="AF172" s="833"/>
      <c r="AG172" s="833"/>
      <c r="AH172" s="833"/>
      <c r="AI172" s="833"/>
      <c r="AJ172" s="833"/>
      <c r="AK172" s="833"/>
      <c r="AL172" s="833"/>
      <c r="AM172" s="836"/>
      <c r="AN172" s="833"/>
      <c r="AO172" s="833"/>
      <c r="AP172" s="833"/>
      <c r="AQ172" s="833"/>
      <c r="AR172" s="833"/>
      <c r="AS172" s="724"/>
      <c r="AT172" s="259"/>
      <c r="AU172" s="259"/>
    </row>
    <row r="173" spans="5:47" ht="19.5" customHeight="1" thickBot="1">
      <c r="E173" s="919"/>
      <c r="F173" s="174" t="s">
        <v>374</v>
      </c>
      <c r="G173" s="41">
        <v>5</v>
      </c>
      <c r="H173" s="724"/>
      <c r="I173" s="833"/>
      <c r="J173" s="833"/>
      <c r="K173" s="836"/>
      <c r="L173" s="836"/>
      <c r="M173" s="836"/>
      <c r="N173" s="836"/>
      <c r="O173" s="836"/>
      <c r="P173" s="836"/>
      <c r="Q173" s="836"/>
      <c r="R173" s="836"/>
      <c r="S173" s="836"/>
      <c r="T173" s="836"/>
      <c r="U173" s="836"/>
      <c r="V173" s="836"/>
      <c r="W173" s="836"/>
      <c r="X173" s="836"/>
      <c r="Y173" s="836"/>
      <c r="Z173" s="836"/>
      <c r="AA173" s="833"/>
      <c r="AB173" s="833"/>
      <c r="AC173" s="833"/>
      <c r="AD173" s="833"/>
      <c r="AE173" s="833"/>
      <c r="AF173" s="833"/>
      <c r="AG173" s="833"/>
      <c r="AH173" s="833"/>
      <c r="AI173" s="833"/>
      <c r="AJ173" s="833"/>
      <c r="AK173" s="833"/>
      <c r="AL173" s="833"/>
      <c r="AM173" s="836"/>
      <c r="AN173" s="833"/>
      <c r="AO173" s="833"/>
      <c r="AP173" s="833"/>
      <c r="AQ173" s="833"/>
      <c r="AR173" s="833"/>
      <c r="AS173" s="724"/>
      <c r="AT173" s="259"/>
      <c r="AU173" s="259"/>
    </row>
    <row r="174" spans="5:47" ht="19.5" customHeight="1" thickBot="1">
      <c r="E174" s="919"/>
      <c r="F174" s="175" t="s">
        <v>375</v>
      </c>
      <c r="G174" s="43">
        <v>5</v>
      </c>
      <c r="H174" s="725"/>
      <c r="I174" s="844"/>
      <c r="J174" s="844"/>
      <c r="K174" s="892"/>
      <c r="L174" s="892"/>
      <c r="M174" s="892"/>
      <c r="N174" s="892"/>
      <c r="O174" s="892"/>
      <c r="P174" s="892"/>
      <c r="Q174" s="892"/>
      <c r="R174" s="892"/>
      <c r="S174" s="892"/>
      <c r="T174" s="892"/>
      <c r="U174" s="892"/>
      <c r="V174" s="892"/>
      <c r="W174" s="892"/>
      <c r="X174" s="892"/>
      <c r="Y174" s="892"/>
      <c r="Z174" s="892"/>
      <c r="AA174" s="844"/>
      <c r="AB174" s="844"/>
      <c r="AC174" s="844"/>
      <c r="AD174" s="844"/>
      <c r="AE174" s="844"/>
      <c r="AF174" s="844"/>
      <c r="AG174" s="844"/>
      <c r="AH174" s="844"/>
      <c r="AI174" s="844"/>
      <c r="AJ174" s="844"/>
      <c r="AK174" s="844"/>
      <c r="AL174" s="844"/>
      <c r="AM174" s="892"/>
      <c r="AN174" s="844"/>
      <c r="AO174" s="844"/>
      <c r="AP174" s="844"/>
      <c r="AQ174" s="844"/>
      <c r="AR174" s="844"/>
      <c r="AS174" s="724"/>
      <c r="AT174" s="259"/>
      <c r="AU174" s="259"/>
    </row>
    <row r="175" spans="5:47" ht="19.5" customHeight="1" thickBot="1">
      <c r="E175" s="920"/>
      <c r="F175" s="687" t="s">
        <v>211</v>
      </c>
      <c r="G175" s="688"/>
      <c r="H175" s="85">
        <v>3</v>
      </c>
      <c r="I175" s="279">
        <f aca="true" t="shared" si="32" ref="I175:AR175">SUM(I170)/10</f>
        <v>3</v>
      </c>
      <c r="J175" s="279">
        <f t="shared" si="32"/>
        <v>3</v>
      </c>
      <c r="K175" s="279">
        <f t="shared" si="32"/>
        <v>2.8</v>
      </c>
      <c r="L175" s="279">
        <f t="shared" si="32"/>
        <v>2.2</v>
      </c>
      <c r="M175" s="279">
        <f t="shared" si="32"/>
        <v>2.9</v>
      </c>
      <c r="N175" s="279">
        <f t="shared" si="32"/>
        <v>2.5</v>
      </c>
      <c r="O175" s="279">
        <f t="shared" si="32"/>
        <v>2.8</v>
      </c>
      <c r="P175" s="279">
        <f t="shared" si="32"/>
        <v>3</v>
      </c>
      <c r="Q175" s="279">
        <f t="shared" si="32"/>
        <v>3</v>
      </c>
      <c r="R175" s="279">
        <f t="shared" si="32"/>
        <v>2</v>
      </c>
      <c r="S175" s="279">
        <f t="shared" si="32"/>
        <v>3</v>
      </c>
      <c r="T175" s="279">
        <f t="shared" si="32"/>
        <v>3</v>
      </c>
      <c r="U175" s="279">
        <f t="shared" si="32"/>
        <v>3</v>
      </c>
      <c r="V175" s="279">
        <f t="shared" si="32"/>
        <v>3</v>
      </c>
      <c r="W175" s="279">
        <f t="shared" si="32"/>
        <v>2.4</v>
      </c>
      <c r="X175" s="279">
        <f t="shared" si="32"/>
        <v>2.5</v>
      </c>
      <c r="Y175" s="279">
        <f t="shared" si="32"/>
        <v>3</v>
      </c>
      <c r="Z175" s="279">
        <f t="shared" si="32"/>
        <v>2.9</v>
      </c>
      <c r="AA175" s="279">
        <f t="shared" si="32"/>
        <v>3</v>
      </c>
      <c r="AB175" s="279">
        <f t="shared" si="32"/>
        <v>3</v>
      </c>
      <c r="AC175" s="279">
        <f t="shared" si="32"/>
        <v>2.7</v>
      </c>
      <c r="AD175" s="279">
        <f t="shared" si="32"/>
        <v>2.9</v>
      </c>
      <c r="AE175" s="279">
        <f t="shared" si="32"/>
        <v>2.2</v>
      </c>
      <c r="AF175" s="279">
        <f t="shared" si="32"/>
        <v>2.9</v>
      </c>
      <c r="AG175" s="279">
        <f t="shared" si="32"/>
        <v>2.6</v>
      </c>
      <c r="AH175" s="279">
        <f t="shared" si="32"/>
        <v>2.9</v>
      </c>
      <c r="AI175" s="279">
        <f t="shared" si="32"/>
        <v>2.8</v>
      </c>
      <c r="AJ175" s="279">
        <f t="shared" si="32"/>
        <v>2.5</v>
      </c>
      <c r="AK175" s="279">
        <f t="shared" si="32"/>
        <v>3</v>
      </c>
      <c r="AL175" s="279">
        <f t="shared" si="32"/>
        <v>3</v>
      </c>
      <c r="AM175" s="279">
        <f t="shared" si="32"/>
        <v>3</v>
      </c>
      <c r="AN175" s="279">
        <f t="shared" si="32"/>
        <v>3</v>
      </c>
      <c r="AO175" s="279">
        <f t="shared" si="32"/>
        <v>2.6</v>
      </c>
      <c r="AP175" s="279">
        <f t="shared" si="32"/>
        <v>2.2</v>
      </c>
      <c r="AQ175" s="279">
        <f t="shared" si="32"/>
        <v>2.3</v>
      </c>
      <c r="AR175" s="279">
        <f t="shared" si="32"/>
        <v>3</v>
      </c>
      <c r="AS175" s="25">
        <v>3</v>
      </c>
      <c r="AT175" s="259"/>
      <c r="AU175" s="259"/>
    </row>
    <row r="176" spans="5:47" ht="19.5" customHeight="1" thickBot="1">
      <c r="E176" s="749" t="s">
        <v>315</v>
      </c>
      <c r="F176" s="181" t="s">
        <v>376</v>
      </c>
      <c r="G176" s="50">
        <v>10</v>
      </c>
      <c r="H176" s="723">
        <v>20</v>
      </c>
      <c r="I176" s="848">
        <v>20</v>
      </c>
      <c r="J176" s="848">
        <v>20</v>
      </c>
      <c r="K176" s="900">
        <v>20</v>
      </c>
      <c r="L176" s="900">
        <v>20</v>
      </c>
      <c r="M176" s="900">
        <v>20</v>
      </c>
      <c r="N176" s="900">
        <v>20</v>
      </c>
      <c r="O176" s="900">
        <v>20</v>
      </c>
      <c r="P176" s="900">
        <v>20</v>
      </c>
      <c r="Q176" s="900">
        <v>20</v>
      </c>
      <c r="R176" s="900">
        <v>20</v>
      </c>
      <c r="S176" s="900">
        <v>20</v>
      </c>
      <c r="T176" s="900">
        <v>20</v>
      </c>
      <c r="U176" s="900">
        <v>20</v>
      </c>
      <c r="V176" s="900">
        <v>20</v>
      </c>
      <c r="W176" s="900">
        <v>20</v>
      </c>
      <c r="X176" s="900">
        <v>20</v>
      </c>
      <c r="Y176" s="900">
        <v>20</v>
      </c>
      <c r="Z176" s="900">
        <v>20</v>
      </c>
      <c r="AA176" s="848">
        <v>20</v>
      </c>
      <c r="AB176" s="848">
        <v>20</v>
      </c>
      <c r="AC176" s="848">
        <v>20</v>
      </c>
      <c r="AD176" s="848">
        <v>20</v>
      </c>
      <c r="AE176" s="848">
        <v>20</v>
      </c>
      <c r="AF176" s="848">
        <v>20</v>
      </c>
      <c r="AG176" s="848">
        <v>20</v>
      </c>
      <c r="AH176" s="848">
        <v>20</v>
      </c>
      <c r="AI176" s="848">
        <v>20</v>
      </c>
      <c r="AJ176" s="848">
        <v>20</v>
      </c>
      <c r="AK176" s="848">
        <v>20</v>
      </c>
      <c r="AL176" s="848">
        <v>20</v>
      </c>
      <c r="AM176" s="900">
        <v>20</v>
      </c>
      <c r="AN176" s="848">
        <v>20</v>
      </c>
      <c r="AO176" s="848">
        <v>20</v>
      </c>
      <c r="AP176" s="848">
        <v>20</v>
      </c>
      <c r="AQ176" s="848">
        <v>20</v>
      </c>
      <c r="AR176" s="848">
        <v>20</v>
      </c>
      <c r="AS176" s="723">
        <v>20</v>
      </c>
      <c r="AT176" s="259"/>
      <c r="AU176" s="259"/>
    </row>
    <row r="177" spans="5:47" ht="19.5" customHeight="1" thickBot="1">
      <c r="E177" s="749"/>
      <c r="F177" s="174" t="s">
        <v>237</v>
      </c>
      <c r="G177" s="41">
        <v>10</v>
      </c>
      <c r="H177" s="712"/>
      <c r="I177" s="833"/>
      <c r="J177" s="833"/>
      <c r="K177" s="836"/>
      <c r="L177" s="836"/>
      <c r="M177" s="836"/>
      <c r="N177" s="836"/>
      <c r="O177" s="836"/>
      <c r="P177" s="836"/>
      <c r="Q177" s="836"/>
      <c r="R177" s="836"/>
      <c r="S177" s="836"/>
      <c r="T177" s="836"/>
      <c r="U177" s="836"/>
      <c r="V177" s="836"/>
      <c r="W177" s="836"/>
      <c r="X177" s="836"/>
      <c r="Y177" s="836"/>
      <c r="Z177" s="836"/>
      <c r="AA177" s="833"/>
      <c r="AB177" s="833"/>
      <c r="AC177" s="833"/>
      <c r="AD177" s="833"/>
      <c r="AE177" s="833"/>
      <c r="AF177" s="833"/>
      <c r="AG177" s="833"/>
      <c r="AH177" s="833"/>
      <c r="AI177" s="833"/>
      <c r="AJ177" s="833"/>
      <c r="AK177" s="833"/>
      <c r="AL177" s="833"/>
      <c r="AM177" s="836"/>
      <c r="AN177" s="833"/>
      <c r="AO177" s="833"/>
      <c r="AP177" s="833"/>
      <c r="AQ177" s="833"/>
      <c r="AR177" s="833"/>
      <c r="AS177" s="712"/>
      <c r="AT177" s="259"/>
      <c r="AU177" s="259"/>
    </row>
    <row r="178" spans="5:47" ht="19.5" customHeight="1" thickBot="1">
      <c r="E178" s="749"/>
      <c r="F178" s="175" t="s">
        <v>377</v>
      </c>
      <c r="G178" s="43">
        <v>10</v>
      </c>
      <c r="H178" s="33">
        <v>10</v>
      </c>
      <c r="I178" s="628">
        <v>10</v>
      </c>
      <c r="J178" s="628">
        <v>10</v>
      </c>
      <c r="K178" s="621">
        <v>10</v>
      </c>
      <c r="L178" s="621">
        <v>5</v>
      </c>
      <c r="M178" s="621">
        <v>10</v>
      </c>
      <c r="N178" s="621">
        <v>10</v>
      </c>
      <c r="O178" s="621">
        <v>10</v>
      </c>
      <c r="P178" s="621">
        <v>10</v>
      </c>
      <c r="Q178" s="621">
        <v>10</v>
      </c>
      <c r="R178" s="621">
        <v>10</v>
      </c>
      <c r="S178" s="621">
        <v>10</v>
      </c>
      <c r="T178" s="621">
        <v>10</v>
      </c>
      <c r="U178" s="621">
        <v>10</v>
      </c>
      <c r="V178" s="621">
        <v>10</v>
      </c>
      <c r="W178" s="621">
        <v>10</v>
      </c>
      <c r="X178" s="621">
        <v>10</v>
      </c>
      <c r="Y178" s="621">
        <v>10</v>
      </c>
      <c r="Z178" s="621">
        <v>10</v>
      </c>
      <c r="AA178" s="628">
        <v>10</v>
      </c>
      <c r="AB178" s="628">
        <v>10</v>
      </c>
      <c r="AC178" s="628">
        <v>10</v>
      </c>
      <c r="AD178" s="628">
        <v>10</v>
      </c>
      <c r="AE178" s="628">
        <v>10</v>
      </c>
      <c r="AF178" s="628">
        <v>10</v>
      </c>
      <c r="AG178" s="628">
        <v>10</v>
      </c>
      <c r="AH178" s="628">
        <v>10</v>
      </c>
      <c r="AI178" s="628">
        <v>10</v>
      </c>
      <c r="AJ178" s="628">
        <v>10</v>
      </c>
      <c r="AK178" s="628">
        <v>10</v>
      </c>
      <c r="AL178" s="628">
        <v>10</v>
      </c>
      <c r="AM178" s="621">
        <v>10</v>
      </c>
      <c r="AN178" s="628">
        <v>10</v>
      </c>
      <c r="AO178" s="628">
        <v>10</v>
      </c>
      <c r="AP178" s="628">
        <v>10</v>
      </c>
      <c r="AQ178" s="628">
        <v>10</v>
      </c>
      <c r="AR178" s="628">
        <v>10</v>
      </c>
      <c r="AS178" s="35">
        <v>10</v>
      </c>
      <c r="AT178" s="259"/>
      <c r="AU178" s="259"/>
    </row>
    <row r="179" spans="5:47" ht="19.5" customHeight="1" thickBot="1">
      <c r="E179" s="750"/>
      <c r="F179" s="687" t="s">
        <v>211</v>
      </c>
      <c r="G179" s="688"/>
      <c r="H179" s="527">
        <f aca="true" t="shared" si="33" ref="H179:AS179">SUM(H176:H178)/10</f>
        <v>3</v>
      </c>
      <c r="I179" s="279">
        <f t="shared" si="33"/>
        <v>3</v>
      </c>
      <c r="J179" s="279">
        <f t="shared" si="33"/>
        <v>3</v>
      </c>
      <c r="K179" s="279">
        <f t="shared" si="33"/>
        <v>3</v>
      </c>
      <c r="L179" s="279">
        <f t="shared" si="33"/>
        <v>2.5</v>
      </c>
      <c r="M179" s="279">
        <f t="shared" si="33"/>
        <v>3</v>
      </c>
      <c r="N179" s="279">
        <f t="shared" si="33"/>
        <v>3</v>
      </c>
      <c r="O179" s="279">
        <f t="shared" si="33"/>
        <v>3</v>
      </c>
      <c r="P179" s="279">
        <f t="shared" si="33"/>
        <v>3</v>
      </c>
      <c r="Q179" s="279">
        <f t="shared" si="33"/>
        <v>3</v>
      </c>
      <c r="R179" s="279">
        <f t="shared" si="33"/>
        <v>3</v>
      </c>
      <c r="S179" s="279">
        <f t="shared" si="33"/>
        <v>3</v>
      </c>
      <c r="T179" s="279">
        <f t="shared" si="33"/>
        <v>3</v>
      </c>
      <c r="U179" s="279">
        <f t="shared" si="33"/>
        <v>3</v>
      </c>
      <c r="V179" s="279">
        <f t="shared" si="33"/>
        <v>3</v>
      </c>
      <c r="W179" s="279">
        <f t="shared" si="33"/>
        <v>3</v>
      </c>
      <c r="X179" s="279">
        <f t="shared" si="33"/>
        <v>3</v>
      </c>
      <c r="Y179" s="279">
        <f t="shared" si="33"/>
        <v>3</v>
      </c>
      <c r="Z179" s="279">
        <f t="shared" si="33"/>
        <v>3</v>
      </c>
      <c r="AA179" s="279">
        <f t="shared" si="33"/>
        <v>3</v>
      </c>
      <c r="AB179" s="279">
        <f t="shared" si="33"/>
        <v>3</v>
      </c>
      <c r="AC179" s="279">
        <f t="shared" si="33"/>
        <v>3</v>
      </c>
      <c r="AD179" s="279">
        <f t="shared" si="33"/>
        <v>3</v>
      </c>
      <c r="AE179" s="279">
        <f t="shared" si="33"/>
        <v>3</v>
      </c>
      <c r="AF179" s="279">
        <f t="shared" si="33"/>
        <v>3</v>
      </c>
      <c r="AG179" s="279">
        <f t="shared" si="33"/>
        <v>3</v>
      </c>
      <c r="AH179" s="279">
        <f t="shared" si="33"/>
        <v>3</v>
      </c>
      <c r="AI179" s="279">
        <f t="shared" si="33"/>
        <v>3</v>
      </c>
      <c r="AJ179" s="279">
        <f t="shared" si="33"/>
        <v>3</v>
      </c>
      <c r="AK179" s="279">
        <f t="shared" si="33"/>
        <v>3</v>
      </c>
      <c r="AL179" s="279">
        <f t="shared" si="33"/>
        <v>3</v>
      </c>
      <c r="AM179" s="279">
        <f t="shared" si="33"/>
        <v>3</v>
      </c>
      <c r="AN179" s="279">
        <f t="shared" si="33"/>
        <v>3</v>
      </c>
      <c r="AO179" s="279">
        <f t="shared" si="33"/>
        <v>3</v>
      </c>
      <c r="AP179" s="279">
        <f t="shared" si="33"/>
        <v>3</v>
      </c>
      <c r="AQ179" s="279">
        <f t="shared" si="33"/>
        <v>3</v>
      </c>
      <c r="AR179" s="279">
        <f t="shared" si="33"/>
        <v>3</v>
      </c>
      <c r="AS179" s="348">
        <f t="shared" si="33"/>
        <v>3</v>
      </c>
      <c r="AT179" s="259"/>
      <c r="AU179" s="259"/>
    </row>
    <row r="180" spans="5:47" ht="19.5" customHeight="1" thickBot="1">
      <c r="E180" s="749" t="s">
        <v>316</v>
      </c>
      <c r="F180" s="172" t="s">
        <v>378</v>
      </c>
      <c r="G180" s="46">
        <v>10</v>
      </c>
      <c r="H180" s="25">
        <v>10</v>
      </c>
      <c r="I180" s="631">
        <v>10</v>
      </c>
      <c r="J180" s="631">
        <v>10</v>
      </c>
      <c r="K180" s="636">
        <v>10</v>
      </c>
      <c r="L180" s="636">
        <v>10</v>
      </c>
      <c r="M180" s="636">
        <v>10</v>
      </c>
      <c r="N180" s="636">
        <v>10</v>
      </c>
      <c r="O180" s="636">
        <v>10</v>
      </c>
      <c r="P180" s="636">
        <v>10</v>
      </c>
      <c r="Q180" s="636">
        <v>10</v>
      </c>
      <c r="R180" s="636">
        <v>10</v>
      </c>
      <c r="S180" s="636">
        <v>10</v>
      </c>
      <c r="T180" s="636">
        <v>6</v>
      </c>
      <c r="U180" s="636">
        <v>10</v>
      </c>
      <c r="V180" s="636">
        <v>10</v>
      </c>
      <c r="W180" s="636">
        <v>10</v>
      </c>
      <c r="X180" s="636">
        <v>6</v>
      </c>
      <c r="Y180" s="636">
        <v>10</v>
      </c>
      <c r="Z180" s="636">
        <v>10</v>
      </c>
      <c r="AA180" s="631">
        <v>10</v>
      </c>
      <c r="AB180" s="631">
        <v>10</v>
      </c>
      <c r="AC180" s="631">
        <v>10</v>
      </c>
      <c r="AD180" s="631">
        <v>10</v>
      </c>
      <c r="AE180" s="631">
        <v>10</v>
      </c>
      <c r="AF180" s="631">
        <v>10</v>
      </c>
      <c r="AG180" s="631">
        <v>10</v>
      </c>
      <c r="AH180" s="631">
        <v>10</v>
      </c>
      <c r="AI180" s="631">
        <v>10</v>
      </c>
      <c r="AJ180" s="631">
        <v>10</v>
      </c>
      <c r="AK180" s="631">
        <v>10</v>
      </c>
      <c r="AL180" s="631">
        <v>10</v>
      </c>
      <c r="AM180" s="636">
        <v>10</v>
      </c>
      <c r="AN180" s="631">
        <v>10</v>
      </c>
      <c r="AO180" s="631">
        <v>10</v>
      </c>
      <c r="AP180" s="631">
        <v>10</v>
      </c>
      <c r="AQ180" s="631">
        <v>10</v>
      </c>
      <c r="AR180" s="631">
        <v>10</v>
      </c>
      <c r="AS180" s="25">
        <v>10</v>
      </c>
      <c r="AT180" s="259"/>
      <c r="AU180" s="259"/>
    </row>
    <row r="181" spans="5:47" ht="19.5" customHeight="1" thickBot="1">
      <c r="E181" s="750"/>
      <c r="F181" s="687" t="s">
        <v>211</v>
      </c>
      <c r="G181" s="688"/>
      <c r="H181" s="145">
        <v>1</v>
      </c>
      <c r="I181" s="279">
        <f aca="true" t="shared" si="34" ref="I181:AR181">SUM(I180)/10</f>
        <v>1</v>
      </c>
      <c r="J181" s="279">
        <f t="shared" si="34"/>
        <v>1</v>
      </c>
      <c r="K181" s="279">
        <f t="shared" si="34"/>
        <v>1</v>
      </c>
      <c r="L181" s="279">
        <f t="shared" si="34"/>
        <v>1</v>
      </c>
      <c r="M181" s="279">
        <f t="shared" si="34"/>
        <v>1</v>
      </c>
      <c r="N181" s="279">
        <f t="shared" si="34"/>
        <v>1</v>
      </c>
      <c r="O181" s="279">
        <f t="shared" si="34"/>
        <v>1</v>
      </c>
      <c r="P181" s="279">
        <f t="shared" si="34"/>
        <v>1</v>
      </c>
      <c r="Q181" s="279">
        <f t="shared" si="34"/>
        <v>1</v>
      </c>
      <c r="R181" s="279">
        <f t="shared" si="34"/>
        <v>1</v>
      </c>
      <c r="S181" s="279">
        <f t="shared" si="34"/>
        <v>1</v>
      </c>
      <c r="T181" s="279">
        <f t="shared" si="34"/>
        <v>0.6</v>
      </c>
      <c r="U181" s="279">
        <f t="shared" si="34"/>
        <v>1</v>
      </c>
      <c r="V181" s="279">
        <f t="shared" si="34"/>
        <v>1</v>
      </c>
      <c r="W181" s="279">
        <f t="shared" si="34"/>
        <v>1</v>
      </c>
      <c r="X181" s="279">
        <f t="shared" si="34"/>
        <v>0.6</v>
      </c>
      <c r="Y181" s="279">
        <f t="shared" si="34"/>
        <v>1</v>
      </c>
      <c r="Z181" s="279">
        <f t="shared" si="34"/>
        <v>1</v>
      </c>
      <c r="AA181" s="279">
        <f t="shared" si="34"/>
        <v>1</v>
      </c>
      <c r="AB181" s="279">
        <f t="shared" si="34"/>
        <v>1</v>
      </c>
      <c r="AC181" s="279">
        <f t="shared" si="34"/>
        <v>1</v>
      </c>
      <c r="AD181" s="279">
        <f t="shared" si="34"/>
        <v>1</v>
      </c>
      <c r="AE181" s="279">
        <f t="shared" si="34"/>
        <v>1</v>
      </c>
      <c r="AF181" s="279">
        <f t="shared" si="34"/>
        <v>1</v>
      </c>
      <c r="AG181" s="279">
        <f t="shared" si="34"/>
        <v>1</v>
      </c>
      <c r="AH181" s="279">
        <f t="shared" si="34"/>
        <v>1</v>
      </c>
      <c r="AI181" s="279">
        <f t="shared" si="34"/>
        <v>1</v>
      </c>
      <c r="AJ181" s="279">
        <f t="shared" si="34"/>
        <v>1</v>
      </c>
      <c r="AK181" s="279">
        <f t="shared" si="34"/>
        <v>1</v>
      </c>
      <c r="AL181" s="279">
        <f t="shared" si="34"/>
        <v>1</v>
      </c>
      <c r="AM181" s="279">
        <f t="shared" si="34"/>
        <v>1</v>
      </c>
      <c r="AN181" s="279">
        <f t="shared" si="34"/>
        <v>1</v>
      </c>
      <c r="AO181" s="279">
        <f t="shared" si="34"/>
        <v>1</v>
      </c>
      <c r="AP181" s="279">
        <f t="shared" si="34"/>
        <v>1</v>
      </c>
      <c r="AQ181" s="279">
        <f t="shared" si="34"/>
        <v>1</v>
      </c>
      <c r="AR181" s="279">
        <f t="shared" si="34"/>
        <v>1</v>
      </c>
      <c r="AS181" s="25">
        <v>1</v>
      </c>
      <c r="AT181" s="259"/>
      <c r="AU181" s="259"/>
    </row>
    <row r="182" spans="5:47" ht="19.5" customHeight="1" thickBot="1">
      <c r="E182" s="749" t="s">
        <v>320</v>
      </c>
      <c r="F182" s="183" t="s">
        <v>388</v>
      </c>
      <c r="G182" s="51">
        <v>14</v>
      </c>
      <c r="H182" s="723">
        <v>20</v>
      </c>
      <c r="I182" s="848">
        <v>20</v>
      </c>
      <c r="J182" s="848">
        <v>20</v>
      </c>
      <c r="K182" s="900">
        <v>14</v>
      </c>
      <c r="L182" s="929">
        <v>10</v>
      </c>
      <c r="M182" s="900">
        <v>20</v>
      </c>
      <c r="N182" s="900">
        <v>12</v>
      </c>
      <c r="O182" s="900">
        <v>17</v>
      </c>
      <c r="P182" s="900">
        <v>20</v>
      </c>
      <c r="Q182" s="900">
        <v>20</v>
      </c>
      <c r="R182" s="900">
        <v>19</v>
      </c>
      <c r="S182" s="900">
        <v>16</v>
      </c>
      <c r="T182" s="900">
        <v>15</v>
      </c>
      <c r="U182" s="900">
        <v>20</v>
      </c>
      <c r="V182" s="900">
        <v>20</v>
      </c>
      <c r="W182" s="900">
        <v>18</v>
      </c>
      <c r="X182" s="900">
        <v>18</v>
      </c>
      <c r="Y182" s="900">
        <v>17</v>
      </c>
      <c r="Z182" s="900">
        <v>18</v>
      </c>
      <c r="AA182" s="848">
        <v>19</v>
      </c>
      <c r="AB182" s="848">
        <v>20</v>
      </c>
      <c r="AC182" s="848">
        <v>20</v>
      </c>
      <c r="AD182" s="848">
        <v>14</v>
      </c>
      <c r="AE182" s="848">
        <v>16</v>
      </c>
      <c r="AF182" s="849">
        <v>0</v>
      </c>
      <c r="AG182" s="848">
        <v>14</v>
      </c>
      <c r="AH182" s="848">
        <v>14</v>
      </c>
      <c r="AI182" s="848">
        <v>20</v>
      </c>
      <c r="AJ182" s="848">
        <v>20</v>
      </c>
      <c r="AK182" s="848">
        <v>16</v>
      </c>
      <c r="AL182" s="848">
        <v>16</v>
      </c>
      <c r="AM182" s="900">
        <v>20</v>
      </c>
      <c r="AN182" s="848">
        <v>14</v>
      </c>
      <c r="AO182" s="848">
        <v>16</v>
      </c>
      <c r="AP182" s="848">
        <v>16</v>
      </c>
      <c r="AQ182" s="848">
        <v>20</v>
      </c>
      <c r="AR182" s="848">
        <v>20</v>
      </c>
      <c r="AS182" s="145">
        <v>20</v>
      </c>
      <c r="AT182" s="259"/>
      <c r="AU182" s="259"/>
    </row>
    <row r="183" spans="5:47" ht="19.5" customHeight="1" thickBot="1">
      <c r="E183" s="749"/>
      <c r="F183" s="167" t="s">
        <v>323</v>
      </c>
      <c r="G183" s="20">
        <v>6</v>
      </c>
      <c r="H183" s="712"/>
      <c r="I183" s="833"/>
      <c r="J183" s="833"/>
      <c r="K183" s="836"/>
      <c r="L183" s="915"/>
      <c r="M183" s="836"/>
      <c r="N183" s="836"/>
      <c r="O183" s="836"/>
      <c r="P183" s="836"/>
      <c r="Q183" s="836"/>
      <c r="R183" s="836"/>
      <c r="S183" s="836"/>
      <c r="T183" s="836"/>
      <c r="U183" s="836"/>
      <c r="V183" s="836"/>
      <c r="W183" s="836"/>
      <c r="X183" s="836"/>
      <c r="Y183" s="836"/>
      <c r="Z183" s="836"/>
      <c r="AA183" s="833"/>
      <c r="AB183" s="833"/>
      <c r="AC183" s="833"/>
      <c r="AD183" s="833"/>
      <c r="AE183" s="833"/>
      <c r="AF183" s="838"/>
      <c r="AG183" s="833"/>
      <c r="AH183" s="833"/>
      <c r="AI183" s="833"/>
      <c r="AJ183" s="833"/>
      <c r="AK183" s="833"/>
      <c r="AL183" s="833"/>
      <c r="AM183" s="836"/>
      <c r="AN183" s="833"/>
      <c r="AO183" s="833"/>
      <c r="AP183" s="833"/>
      <c r="AQ183" s="833"/>
      <c r="AR183" s="833"/>
      <c r="AS183" s="85"/>
      <c r="AT183" s="259"/>
      <c r="AU183" s="259"/>
    </row>
    <row r="184" spans="5:47" ht="19.5" customHeight="1" thickBot="1">
      <c r="E184" s="749"/>
      <c r="F184" s="177" t="s">
        <v>379</v>
      </c>
      <c r="G184" s="20">
        <v>6</v>
      </c>
      <c r="H184" s="711">
        <v>10</v>
      </c>
      <c r="I184" s="833">
        <v>8</v>
      </c>
      <c r="J184" s="833">
        <v>7</v>
      </c>
      <c r="K184" s="915">
        <v>4</v>
      </c>
      <c r="L184" s="915">
        <v>4</v>
      </c>
      <c r="M184" s="836">
        <v>10</v>
      </c>
      <c r="N184" s="836">
        <v>10</v>
      </c>
      <c r="O184" s="915">
        <v>4</v>
      </c>
      <c r="P184" s="836">
        <v>10</v>
      </c>
      <c r="Q184" s="836">
        <v>6</v>
      </c>
      <c r="R184" s="836">
        <v>8</v>
      </c>
      <c r="S184" s="915">
        <v>4</v>
      </c>
      <c r="T184" s="836">
        <v>8</v>
      </c>
      <c r="U184" s="836">
        <v>8</v>
      </c>
      <c r="V184" s="836">
        <v>10</v>
      </c>
      <c r="W184" s="836">
        <v>8</v>
      </c>
      <c r="X184" s="915">
        <v>4</v>
      </c>
      <c r="Y184" s="836">
        <v>8</v>
      </c>
      <c r="Z184" s="915">
        <v>2</v>
      </c>
      <c r="AA184" s="833">
        <v>10</v>
      </c>
      <c r="AB184" s="833">
        <v>10</v>
      </c>
      <c r="AC184" s="838">
        <v>4</v>
      </c>
      <c r="AD184" s="833">
        <v>0</v>
      </c>
      <c r="AE184" s="838">
        <v>4</v>
      </c>
      <c r="AF184" s="838">
        <v>4</v>
      </c>
      <c r="AG184" s="838">
        <v>4</v>
      </c>
      <c r="AH184" s="833">
        <v>8</v>
      </c>
      <c r="AI184" s="833">
        <v>8</v>
      </c>
      <c r="AJ184" s="833">
        <v>10</v>
      </c>
      <c r="AK184" s="838">
        <v>4</v>
      </c>
      <c r="AL184" s="833">
        <v>10</v>
      </c>
      <c r="AM184" s="836">
        <v>8</v>
      </c>
      <c r="AN184" s="833">
        <v>6</v>
      </c>
      <c r="AO184" s="833">
        <v>8</v>
      </c>
      <c r="AP184" s="838">
        <v>0</v>
      </c>
      <c r="AQ184" s="838">
        <v>4</v>
      </c>
      <c r="AR184" s="833">
        <v>10</v>
      </c>
      <c r="AS184" s="711">
        <v>10</v>
      </c>
      <c r="AT184" s="259"/>
      <c r="AU184" s="259"/>
    </row>
    <row r="185" spans="5:47" ht="19.5" customHeight="1" thickBot="1">
      <c r="E185" s="749"/>
      <c r="F185" s="177" t="s">
        <v>267</v>
      </c>
      <c r="G185" s="57">
        <v>4</v>
      </c>
      <c r="H185" s="712"/>
      <c r="I185" s="833"/>
      <c r="J185" s="833"/>
      <c r="K185" s="915"/>
      <c r="L185" s="915"/>
      <c r="M185" s="836"/>
      <c r="N185" s="836"/>
      <c r="O185" s="915"/>
      <c r="P185" s="836"/>
      <c r="Q185" s="836"/>
      <c r="R185" s="836"/>
      <c r="S185" s="915"/>
      <c r="T185" s="836"/>
      <c r="U185" s="836"/>
      <c r="V185" s="836"/>
      <c r="W185" s="836"/>
      <c r="X185" s="915"/>
      <c r="Y185" s="836"/>
      <c r="Z185" s="915"/>
      <c r="AA185" s="833"/>
      <c r="AB185" s="833"/>
      <c r="AC185" s="838"/>
      <c r="AD185" s="833"/>
      <c r="AE185" s="838"/>
      <c r="AF185" s="838"/>
      <c r="AG185" s="838"/>
      <c r="AH185" s="833"/>
      <c r="AI185" s="833"/>
      <c r="AJ185" s="833"/>
      <c r="AK185" s="838"/>
      <c r="AL185" s="833"/>
      <c r="AM185" s="836"/>
      <c r="AN185" s="833"/>
      <c r="AO185" s="833"/>
      <c r="AP185" s="838"/>
      <c r="AQ185" s="838"/>
      <c r="AR185" s="833"/>
      <c r="AS185" s="712"/>
      <c r="AT185" s="259"/>
      <c r="AU185" s="259"/>
    </row>
    <row r="186" spans="5:47" ht="19.5" customHeight="1" thickBot="1">
      <c r="E186" s="749"/>
      <c r="F186" s="178" t="s">
        <v>380</v>
      </c>
      <c r="G186" s="17">
        <v>10</v>
      </c>
      <c r="H186" s="33">
        <v>10</v>
      </c>
      <c r="I186" s="628">
        <v>10</v>
      </c>
      <c r="J186" s="628">
        <v>0</v>
      </c>
      <c r="K186" s="621">
        <v>8</v>
      </c>
      <c r="L186" s="670">
        <v>0</v>
      </c>
      <c r="M186" s="621">
        <v>6</v>
      </c>
      <c r="N186" s="670">
        <v>0</v>
      </c>
      <c r="O186" s="621">
        <v>10</v>
      </c>
      <c r="P186" s="621">
        <v>10</v>
      </c>
      <c r="Q186" s="621">
        <v>7</v>
      </c>
      <c r="R186" s="670">
        <v>5</v>
      </c>
      <c r="S186" s="670">
        <v>2</v>
      </c>
      <c r="T186" s="621">
        <v>10</v>
      </c>
      <c r="U186" s="621">
        <v>10</v>
      </c>
      <c r="V186" s="621">
        <v>10</v>
      </c>
      <c r="W186" s="621">
        <v>10</v>
      </c>
      <c r="X186" s="621">
        <v>10</v>
      </c>
      <c r="Y186" s="621">
        <v>6</v>
      </c>
      <c r="Z186" s="670">
        <v>5</v>
      </c>
      <c r="AA186" s="628">
        <v>6</v>
      </c>
      <c r="AB186" s="628">
        <v>10</v>
      </c>
      <c r="AC186" s="669">
        <v>0</v>
      </c>
      <c r="AD186" s="628">
        <v>10</v>
      </c>
      <c r="AE186" s="669">
        <v>0</v>
      </c>
      <c r="AF186" s="669">
        <v>0</v>
      </c>
      <c r="AG186" s="628">
        <v>10</v>
      </c>
      <c r="AH186" s="628">
        <v>6</v>
      </c>
      <c r="AI186" s="669">
        <v>4</v>
      </c>
      <c r="AJ186" s="669">
        <v>0</v>
      </c>
      <c r="AK186" s="669">
        <v>5</v>
      </c>
      <c r="AL186" s="628">
        <v>10</v>
      </c>
      <c r="AM186" s="670">
        <v>0</v>
      </c>
      <c r="AN186" s="669">
        <v>5</v>
      </c>
      <c r="AO186" s="628">
        <v>10</v>
      </c>
      <c r="AP186" s="669">
        <v>0</v>
      </c>
      <c r="AQ186" s="628">
        <v>10</v>
      </c>
      <c r="AR186" s="628">
        <v>10</v>
      </c>
      <c r="AS186" s="33">
        <v>10</v>
      </c>
      <c r="AT186" s="259"/>
      <c r="AU186" s="259"/>
    </row>
    <row r="187" spans="5:47" ht="19.5" customHeight="1" thickBot="1">
      <c r="E187" s="750"/>
      <c r="F187" s="687" t="s">
        <v>211</v>
      </c>
      <c r="G187" s="688"/>
      <c r="H187" s="85">
        <v>4</v>
      </c>
      <c r="I187" s="279">
        <f>SUM(I182:I186)/10</f>
        <v>3.8</v>
      </c>
      <c r="J187" s="279">
        <f aca="true" t="shared" si="35" ref="J187:O187">SUM(J182:J186)/10</f>
        <v>2.7</v>
      </c>
      <c r="K187" s="279">
        <f t="shared" si="35"/>
        <v>2.6</v>
      </c>
      <c r="L187" s="664">
        <f t="shared" si="35"/>
        <v>1.4</v>
      </c>
      <c r="M187" s="279">
        <f t="shared" si="35"/>
        <v>3.6</v>
      </c>
      <c r="N187" s="664">
        <f t="shared" si="35"/>
        <v>2.2</v>
      </c>
      <c r="O187" s="279">
        <f t="shared" si="35"/>
        <v>3.1</v>
      </c>
      <c r="P187" s="279">
        <f aca="true" t="shared" si="36" ref="P187:AR187">SUM(P182:P186)/10</f>
        <v>4</v>
      </c>
      <c r="Q187" s="279">
        <f t="shared" si="36"/>
        <v>3.3</v>
      </c>
      <c r="R187" s="279">
        <f t="shared" si="36"/>
        <v>3.2</v>
      </c>
      <c r="S187" s="664">
        <f t="shared" si="36"/>
        <v>2.2</v>
      </c>
      <c r="T187" s="279">
        <f t="shared" si="36"/>
        <v>3.3</v>
      </c>
      <c r="U187" s="279">
        <f t="shared" si="36"/>
        <v>3.8</v>
      </c>
      <c r="V187" s="279">
        <f t="shared" si="36"/>
        <v>4</v>
      </c>
      <c r="W187" s="279">
        <f t="shared" si="36"/>
        <v>3.6</v>
      </c>
      <c r="X187" s="279">
        <f t="shared" si="36"/>
        <v>3.2</v>
      </c>
      <c r="Y187" s="279">
        <f t="shared" si="36"/>
        <v>3.1</v>
      </c>
      <c r="Z187" s="279">
        <f t="shared" si="36"/>
        <v>2.5</v>
      </c>
      <c r="AA187" s="279">
        <f t="shared" si="36"/>
        <v>3.5</v>
      </c>
      <c r="AB187" s="279">
        <f t="shared" si="36"/>
        <v>4</v>
      </c>
      <c r="AC187" s="279">
        <f t="shared" si="36"/>
        <v>2.4</v>
      </c>
      <c r="AD187" s="279">
        <f t="shared" si="36"/>
        <v>2.4</v>
      </c>
      <c r="AE187" s="664">
        <f t="shared" si="36"/>
        <v>2</v>
      </c>
      <c r="AF187" s="664">
        <f t="shared" si="36"/>
        <v>0.4</v>
      </c>
      <c r="AG187" s="279">
        <f t="shared" si="36"/>
        <v>2.8</v>
      </c>
      <c r="AH187" s="279">
        <f t="shared" si="36"/>
        <v>2.8</v>
      </c>
      <c r="AI187" s="279">
        <f t="shared" si="36"/>
        <v>3.2</v>
      </c>
      <c r="AJ187" s="279">
        <f t="shared" si="36"/>
        <v>3</v>
      </c>
      <c r="AK187" s="279">
        <f t="shared" si="36"/>
        <v>2.5</v>
      </c>
      <c r="AL187" s="279">
        <f t="shared" si="36"/>
        <v>3.6</v>
      </c>
      <c r="AM187" s="279">
        <f t="shared" si="36"/>
        <v>2.8</v>
      </c>
      <c r="AN187" s="279">
        <f t="shared" si="36"/>
        <v>2.5</v>
      </c>
      <c r="AO187" s="279">
        <f t="shared" si="36"/>
        <v>3.4</v>
      </c>
      <c r="AP187" s="279">
        <f t="shared" si="36"/>
        <v>1.6</v>
      </c>
      <c r="AQ187" s="279">
        <f t="shared" si="36"/>
        <v>3.4</v>
      </c>
      <c r="AR187" s="279">
        <f t="shared" si="36"/>
        <v>4</v>
      </c>
      <c r="AS187" s="25">
        <v>4</v>
      </c>
      <c r="AT187" s="259"/>
      <c r="AU187" s="259"/>
    </row>
    <row r="188" spans="5:47" ht="23.25" customHeight="1" thickBot="1">
      <c r="E188" s="904" t="s">
        <v>360</v>
      </c>
      <c r="F188" s="904"/>
      <c r="G188" s="904"/>
      <c r="H188" s="299">
        <f>SUM(H175+H179+H181+H187)</f>
        <v>11</v>
      </c>
      <c r="I188" s="346">
        <f>SUM(I175+I179+I181+I187)</f>
        <v>10.8</v>
      </c>
      <c r="J188" s="346">
        <f aca="true" t="shared" si="37" ref="J188:O188">SUM(J175+J179+J181+J187)</f>
        <v>9.7</v>
      </c>
      <c r="K188" s="346">
        <f t="shared" si="37"/>
        <v>9.4</v>
      </c>
      <c r="L188" s="346">
        <f t="shared" si="37"/>
        <v>7.1</v>
      </c>
      <c r="M188" s="346">
        <f t="shared" si="37"/>
        <v>10.5</v>
      </c>
      <c r="N188" s="346">
        <f t="shared" si="37"/>
        <v>8.7</v>
      </c>
      <c r="O188" s="346">
        <f t="shared" si="37"/>
        <v>9.9</v>
      </c>
      <c r="P188" s="346">
        <f aca="true" t="shared" si="38" ref="P188:AS188">SUM(P175+P179+P181+P187)</f>
        <v>11</v>
      </c>
      <c r="Q188" s="346">
        <f t="shared" si="38"/>
        <v>10.3</v>
      </c>
      <c r="R188" s="346">
        <f t="shared" si="38"/>
        <v>9.2</v>
      </c>
      <c r="S188" s="346">
        <f t="shared" si="38"/>
        <v>9.2</v>
      </c>
      <c r="T188" s="346">
        <f t="shared" si="38"/>
        <v>9.899999999999999</v>
      </c>
      <c r="U188" s="346">
        <f t="shared" si="38"/>
        <v>10.8</v>
      </c>
      <c r="V188" s="346">
        <f t="shared" si="38"/>
        <v>11</v>
      </c>
      <c r="W188" s="346">
        <f t="shared" si="38"/>
        <v>10</v>
      </c>
      <c r="X188" s="346">
        <f t="shared" si="38"/>
        <v>9.3</v>
      </c>
      <c r="Y188" s="346">
        <f t="shared" si="38"/>
        <v>10.1</v>
      </c>
      <c r="Z188" s="346">
        <f t="shared" si="38"/>
        <v>9.4</v>
      </c>
      <c r="AA188" s="346">
        <f t="shared" si="38"/>
        <v>10.5</v>
      </c>
      <c r="AB188" s="346">
        <f t="shared" si="38"/>
        <v>11</v>
      </c>
      <c r="AC188" s="346">
        <f t="shared" si="38"/>
        <v>9.1</v>
      </c>
      <c r="AD188" s="346">
        <f t="shared" si="38"/>
        <v>9.3</v>
      </c>
      <c r="AE188" s="346">
        <f t="shared" si="38"/>
        <v>8.2</v>
      </c>
      <c r="AF188" s="346">
        <f t="shared" si="38"/>
        <v>7.300000000000001</v>
      </c>
      <c r="AG188" s="346">
        <f t="shared" si="38"/>
        <v>9.399999999999999</v>
      </c>
      <c r="AH188" s="346">
        <f t="shared" si="38"/>
        <v>9.7</v>
      </c>
      <c r="AI188" s="346">
        <f t="shared" si="38"/>
        <v>10</v>
      </c>
      <c r="AJ188" s="346">
        <f t="shared" si="38"/>
        <v>9.5</v>
      </c>
      <c r="AK188" s="346">
        <f t="shared" si="38"/>
        <v>9.5</v>
      </c>
      <c r="AL188" s="346">
        <f t="shared" si="38"/>
        <v>10.6</v>
      </c>
      <c r="AM188" s="346">
        <f t="shared" si="38"/>
        <v>9.8</v>
      </c>
      <c r="AN188" s="346">
        <f t="shared" si="38"/>
        <v>9.5</v>
      </c>
      <c r="AO188" s="346">
        <f t="shared" si="38"/>
        <v>10</v>
      </c>
      <c r="AP188" s="346">
        <f t="shared" si="38"/>
        <v>7.800000000000001</v>
      </c>
      <c r="AQ188" s="346">
        <f t="shared" si="38"/>
        <v>9.7</v>
      </c>
      <c r="AR188" s="346">
        <f t="shared" si="38"/>
        <v>11</v>
      </c>
      <c r="AS188" s="347">
        <f t="shared" si="38"/>
        <v>11</v>
      </c>
      <c r="AT188" s="259"/>
      <c r="AU188" s="259"/>
    </row>
    <row r="189" spans="5:47" ht="23.25" customHeight="1">
      <c r="E189" s="750" t="s">
        <v>313</v>
      </c>
      <c r="F189" s="452" t="s">
        <v>364</v>
      </c>
      <c r="G189" s="453">
        <v>10</v>
      </c>
      <c r="H189" s="839">
        <v>20</v>
      </c>
      <c r="I189" s="848">
        <v>17</v>
      </c>
      <c r="J189" s="930">
        <v>17</v>
      </c>
      <c r="K189" s="900">
        <v>17</v>
      </c>
      <c r="L189" s="900">
        <v>18</v>
      </c>
      <c r="M189" s="900">
        <v>20</v>
      </c>
      <c r="N189" s="900">
        <v>19</v>
      </c>
      <c r="O189" s="900">
        <v>19</v>
      </c>
      <c r="P189" s="900">
        <v>18</v>
      </c>
      <c r="Q189" s="900">
        <v>18</v>
      </c>
      <c r="R189" s="900">
        <v>18</v>
      </c>
      <c r="S189" s="900">
        <v>18</v>
      </c>
      <c r="T189" s="900">
        <v>19</v>
      </c>
      <c r="U189" s="900">
        <v>18</v>
      </c>
      <c r="V189" s="900">
        <v>17</v>
      </c>
      <c r="W189" s="900">
        <v>20</v>
      </c>
      <c r="X189" s="900">
        <v>17</v>
      </c>
      <c r="Y189" s="900">
        <v>19</v>
      </c>
      <c r="Z189" s="900">
        <v>19</v>
      </c>
      <c r="AA189" s="848">
        <v>18</v>
      </c>
      <c r="AB189" s="848">
        <v>17</v>
      </c>
      <c r="AC189" s="848">
        <v>18</v>
      </c>
      <c r="AD189" s="848">
        <v>19</v>
      </c>
      <c r="AE189" s="848">
        <v>19</v>
      </c>
      <c r="AF189" s="848">
        <v>19</v>
      </c>
      <c r="AG189" s="848">
        <v>20</v>
      </c>
      <c r="AH189" s="848">
        <v>20</v>
      </c>
      <c r="AI189" s="848">
        <v>18</v>
      </c>
      <c r="AJ189" s="848">
        <v>15</v>
      </c>
      <c r="AK189" s="848">
        <v>20</v>
      </c>
      <c r="AL189" s="848">
        <v>19</v>
      </c>
      <c r="AM189" s="900">
        <v>19</v>
      </c>
      <c r="AN189" s="848">
        <v>18</v>
      </c>
      <c r="AO189" s="848">
        <v>18</v>
      </c>
      <c r="AP189" s="848">
        <v>18</v>
      </c>
      <c r="AQ189" s="848">
        <v>18</v>
      </c>
      <c r="AR189" s="848">
        <v>18</v>
      </c>
      <c r="AS189" s="839">
        <v>20</v>
      </c>
      <c r="AT189" s="259"/>
      <c r="AU189" s="259"/>
    </row>
    <row r="190" spans="5:47" ht="23.25" customHeight="1">
      <c r="E190" s="751"/>
      <c r="F190" s="454" t="s">
        <v>237</v>
      </c>
      <c r="G190" s="455">
        <v>10</v>
      </c>
      <c r="H190" s="840"/>
      <c r="I190" s="833"/>
      <c r="J190" s="835"/>
      <c r="K190" s="836"/>
      <c r="L190" s="836"/>
      <c r="M190" s="836"/>
      <c r="N190" s="836"/>
      <c r="O190" s="836"/>
      <c r="P190" s="836"/>
      <c r="Q190" s="836"/>
      <c r="R190" s="836"/>
      <c r="S190" s="836"/>
      <c r="T190" s="836"/>
      <c r="U190" s="836"/>
      <c r="V190" s="836"/>
      <c r="W190" s="836"/>
      <c r="X190" s="836"/>
      <c r="Y190" s="836"/>
      <c r="Z190" s="836"/>
      <c r="AA190" s="833"/>
      <c r="AB190" s="833"/>
      <c r="AC190" s="833"/>
      <c r="AD190" s="833"/>
      <c r="AE190" s="833"/>
      <c r="AF190" s="833"/>
      <c r="AG190" s="833"/>
      <c r="AH190" s="833"/>
      <c r="AI190" s="833"/>
      <c r="AJ190" s="833"/>
      <c r="AK190" s="833"/>
      <c r="AL190" s="833"/>
      <c r="AM190" s="836"/>
      <c r="AN190" s="833"/>
      <c r="AO190" s="833"/>
      <c r="AP190" s="833"/>
      <c r="AQ190" s="833"/>
      <c r="AR190" s="833"/>
      <c r="AS190" s="840"/>
      <c r="AT190" s="259"/>
      <c r="AU190" s="259"/>
    </row>
    <row r="191" spans="5:47" ht="19.5" customHeight="1">
      <c r="E191" s="751"/>
      <c r="F191" s="174" t="s">
        <v>363</v>
      </c>
      <c r="G191" s="41">
        <v>10</v>
      </c>
      <c r="H191" s="29">
        <v>10</v>
      </c>
      <c r="I191" s="359">
        <v>8</v>
      </c>
      <c r="J191" s="359">
        <v>10</v>
      </c>
      <c r="K191" s="617">
        <v>10</v>
      </c>
      <c r="L191" s="617">
        <v>10</v>
      </c>
      <c r="M191" s="617">
        <v>10</v>
      </c>
      <c r="N191" s="617">
        <v>10</v>
      </c>
      <c r="O191" s="641">
        <v>5</v>
      </c>
      <c r="P191" s="617">
        <v>10</v>
      </c>
      <c r="Q191" s="617">
        <v>10</v>
      </c>
      <c r="R191" s="617">
        <v>10</v>
      </c>
      <c r="S191" s="617">
        <v>10</v>
      </c>
      <c r="T191" s="617">
        <v>10</v>
      </c>
      <c r="U191" s="617">
        <v>10</v>
      </c>
      <c r="V191" s="617">
        <v>10</v>
      </c>
      <c r="W191" s="617">
        <v>10</v>
      </c>
      <c r="X191" s="617">
        <v>10</v>
      </c>
      <c r="Y191" s="617">
        <v>10</v>
      </c>
      <c r="Z191" s="617">
        <v>7</v>
      </c>
      <c r="AA191" s="359">
        <v>10</v>
      </c>
      <c r="AB191" s="359">
        <v>10</v>
      </c>
      <c r="AC191" s="654">
        <v>5</v>
      </c>
      <c r="AD191" s="359">
        <v>10</v>
      </c>
      <c r="AE191" s="359">
        <v>8</v>
      </c>
      <c r="AF191" s="359">
        <v>8</v>
      </c>
      <c r="AG191" s="359">
        <v>10</v>
      </c>
      <c r="AH191" s="359">
        <v>10</v>
      </c>
      <c r="AI191" s="359">
        <v>8</v>
      </c>
      <c r="AJ191" s="359">
        <v>8</v>
      </c>
      <c r="AK191" s="359">
        <v>10</v>
      </c>
      <c r="AL191" s="359">
        <v>10</v>
      </c>
      <c r="AM191" s="617">
        <v>10</v>
      </c>
      <c r="AN191" s="359">
        <v>10</v>
      </c>
      <c r="AO191" s="359">
        <v>10</v>
      </c>
      <c r="AP191" s="359">
        <v>10</v>
      </c>
      <c r="AQ191" s="359">
        <v>8</v>
      </c>
      <c r="AR191" s="359">
        <v>10</v>
      </c>
      <c r="AS191" s="29">
        <v>10</v>
      </c>
      <c r="AT191" s="259"/>
      <c r="AU191" s="259"/>
    </row>
    <row r="192" spans="5:47" ht="19.5" customHeight="1" thickBot="1">
      <c r="E192" s="751"/>
      <c r="F192" s="175" t="s">
        <v>381</v>
      </c>
      <c r="G192" s="43">
        <v>10</v>
      </c>
      <c r="H192" s="33">
        <v>10</v>
      </c>
      <c r="I192" s="628">
        <v>9</v>
      </c>
      <c r="J192" s="628">
        <v>10</v>
      </c>
      <c r="K192" s="621">
        <v>10</v>
      </c>
      <c r="L192" s="621">
        <v>10</v>
      </c>
      <c r="M192" s="621">
        <v>10</v>
      </c>
      <c r="N192" s="660">
        <v>5</v>
      </c>
      <c r="O192" s="621">
        <v>10</v>
      </c>
      <c r="P192" s="621">
        <v>10</v>
      </c>
      <c r="Q192" s="621">
        <v>8</v>
      </c>
      <c r="R192" s="621">
        <v>10</v>
      </c>
      <c r="S192" s="621">
        <v>10</v>
      </c>
      <c r="T192" s="621">
        <v>10</v>
      </c>
      <c r="U192" s="621">
        <v>10</v>
      </c>
      <c r="V192" s="621">
        <v>10</v>
      </c>
      <c r="W192" s="621">
        <v>10</v>
      </c>
      <c r="X192" s="621">
        <v>8</v>
      </c>
      <c r="Y192" s="621">
        <v>10</v>
      </c>
      <c r="Z192" s="621">
        <v>10</v>
      </c>
      <c r="AA192" s="628">
        <v>10</v>
      </c>
      <c r="AB192" s="628">
        <v>10</v>
      </c>
      <c r="AC192" s="628">
        <v>10</v>
      </c>
      <c r="AD192" s="628">
        <v>8</v>
      </c>
      <c r="AE192" s="628">
        <v>10</v>
      </c>
      <c r="AF192" s="628">
        <v>8</v>
      </c>
      <c r="AG192" s="628">
        <v>10</v>
      </c>
      <c r="AH192" s="628">
        <v>10</v>
      </c>
      <c r="AI192" s="628">
        <v>6</v>
      </c>
      <c r="AJ192" s="628">
        <v>6</v>
      </c>
      <c r="AK192" s="628">
        <v>10</v>
      </c>
      <c r="AL192" s="628">
        <v>10</v>
      </c>
      <c r="AM192" s="621">
        <v>10</v>
      </c>
      <c r="AN192" s="628">
        <v>10</v>
      </c>
      <c r="AO192" s="628">
        <v>10</v>
      </c>
      <c r="AP192" s="628">
        <v>8</v>
      </c>
      <c r="AQ192" s="628">
        <v>10</v>
      </c>
      <c r="AR192" s="628">
        <v>10</v>
      </c>
      <c r="AS192" s="35">
        <v>10</v>
      </c>
      <c r="AT192" s="259"/>
      <c r="AU192" s="259"/>
    </row>
    <row r="193" spans="5:47" ht="19.5" customHeight="1" thickBot="1">
      <c r="E193" s="751"/>
      <c r="F193" s="687" t="s">
        <v>211</v>
      </c>
      <c r="G193" s="688"/>
      <c r="H193" s="330">
        <f>SUM(H189:H192)/10</f>
        <v>4</v>
      </c>
      <c r="I193" s="279">
        <f aca="true" t="shared" si="39" ref="I193:AR193">SUM(I189:I192)/10</f>
        <v>3.4</v>
      </c>
      <c r="J193" s="279">
        <f t="shared" si="39"/>
        <v>3.7</v>
      </c>
      <c r="K193" s="279">
        <f t="shared" si="39"/>
        <v>3.7</v>
      </c>
      <c r="L193" s="279">
        <f t="shared" si="39"/>
        <v>3.8</v>
      </c>
      <c r="M193" s="279">
        <f t="shared" si="39"/>
        <v>4</v>
      </c>
      <c r="N193" s="279">
        <f t="shared" si="39"/>
        <v>3.4</v>
      </c>
      <c r="O193" s="279">
        <f t="shared" si="39"/>
        <v>3.4</v>
      </c>
      <c r="P193" s="279">
        <f>SUM(P189:P192)/10</f>
        <v>3.8</v>
      </c>
      <c r="Q193" s="279">
        <f t="shared" si="39"/>
        <v>3.6</v>
      </c>
      <c r="R193" s="279">
        <f t="shared" si="39"/>
        <v>3.8</v>
      </c>
      <c r="S193" s="279">
        <f t="shared" si="39"/>
        <v>3.8</v>
      </c>
      <c r="T193" s="279">
        <f t="shared" si="39"/>
        <v>3.9</v>
      </c>
      <c r="U193" s="279">
        <f t="shared" si="39"/>
        <v>3.8</v>
      </c>
      <c r="V193" s="279">
        <f t="shared" si="39"/>
        <v>3.7</v>
      </c>
      <c r="W193" s="279">
        <f t="shared" si="39"/>
        <v>4</v>
      </c>
      <c r="X193" s="279">
        <f t="shared" si="39"/>
        <v>3.5</v>
      </c>
      <c r="Y193" s="279">
        <f t="shared" si="39"/>
        <v>3.9</v>
      </c>
      <c r="Z193" s="279">
        <f t="shared" si="39"/>
        <v>3.6</v>
      </c>
      <c r="AA193" s="279">
        <f t="shared" si="39"/>
        <v>3.8</v>
      </c>
      <c r="AB193" s="279">
        <f t="shared" si="39"/>
        <v>3.7</v>
      </c>
      <c r="AC193" s="279">
        <f t="shared" si="39"/>
        <v>3.3</v>
      </c>
      <c r="AD193" s="279">
        <f t="shared" si="39"/>
        <v>3.7</v>
      </c>
      <c r="AE193" s="279">
        <f t="shared" si="39"/>
        <v>3.7</v>
      </c>
      <c r="AF193" s="279">
        <f t="shared" si="39"/>
        <v>3.5</v>
      </c>
      <c r="AG193" s="279">
        <f t="shared" si="39"/>
        <v>4</v>
      </c>
      <c r="AH193" s="279">
        <f t="shared" si="39"/>
        <v>4</v>
      </c>
      <c r="AI193" s="279">
        <f t="shared" si="39"/>
        <v>3.2</v>
      </c>
      <c r="AJ193" s="279">
        <f t="shared" si="39"/>
        <v>2.9</v>
      </c>
      <c r="AK193" s="279">
        <f t="shared" si="39"/>
        <v>4</v>
      </c>
      <c r="AL193" s="279">
        <f t="shared" si="39"/>
        <v>3.9</v>
      </c>
      <c r="AM193" s="279">
        <f t="shared" si="39"/>
        <v>3.9</v>
      </c>
      <c r="AN193" s="279">
        <f t="shared" si="39"/>
        <v>3.8</v>
      </c>
      <c r="AO193" s="279">
        <f t="shared" si="39"/>
        <v>3.8</v>
      </c>
      <c r="AP193" s="279">
        <f t="shared" si="39"/>
        <v>3.6</v>
      </c>
      <c r="AQ193" s="279">
        <f t="shared" si="39"/>
        <v>3.6</v>
      </c>
      <c r="AR193" s="279">
        <f t="shared" si="39"/>
        <v>3.8</v>
      </c>
      <c r="AS193" s="348">
        <f>SUM(AS189:AS192)/10</f>
        <v>4</v>
      </c>
      <c r="AT193" s="259"/>
      <c r="AU193" s="259"/>
    </row>
    <row r="194" spans="5:47" ht="19.5" customHeight="1" thickBot="1">
      <c r="E194" s="749" t="s">
        <v>318</v>
      </c>
      <c r="F194" s="181" t="s">
        <v>382</v>
      </c>
      <c r="G194" s="50">
        <v>10</v>
      </c>
      <c r="H194" s="723">
        <v>15</v>
      </c>
      <c r="I194" s="833">
        <v>6</v>
      </c>
      <c r="J194" s="930">
        <v>6</v>
      </c>
      <c r="K194" s="836">
        <v>6</v>
      </c>
      <c r="L194" s="836">
        <v>6</v>
      </c>
      <c r="M194" s="836">
        <v>14</v>
      </c>
      <c r="N194" s="836">
        <v>6</v>
      </c>
      <c r="O194" s="836">
        <v>0</v>
      </c>
      <c r="P194" s="836">
        <v>15</v>
      </c>
      <c r="Q194" s="836">
        <v>6</v>
      </c>
      <c r="R194" s="836">
        <v>6</v>
      </c>
      <c r="S194" s="836">
        <v>14</v>
      </c>
      <c r="T194" s="836">
        <v>6</v>
      </c>
      <c r="U194" s="836">
        <v>6</v>
      </c>
      <c r="V194" s="836">
        <v>6</v>
      </c>
      <c r="W194" s="836">
        <v>10</v>
      </c>
      <c r="X194" s="836">
        <v>15</v>
      </c>
      <c r="Y194" s="836">
        <v>15</v>
      </c>
      <c r="Z194" s="836">
        <v>6</v>
      </c>
      <c r="AA194" s="833">
        <v>6</v>
      </c>
      <c r="AB194" s="833">
        <v>6</v>
      </c>
      <c r="AC194" s="833">
        <v>6</v>
      </c>
      <c r="AD194" s="833">
        <v>13</v>
      </c>
      <c r="AE194" s="833">
        <v>6</v>
      </c>
      <c r="AF194" s="833">
        <v>10</v>
      </c>
      <c r="AG194" s="833">
        <v>15</v>
      </c>
      <c r="AH194" s="833">
        <v>6</v>
      </c>
      <c r="AI194" s="833">
        <v>5</v>
      </c>
      <c r="AJ194" s="833">
        <v>6</v>
      </c>
      <c r="AK194" s="833">
        <v>6</v>
      </c>
      <c r="AL194" s="833">
        <v>6</v>
      </c>
      <c r="AM194" s="836">
        <v>14</v>
      </c>
      <c r="AN194" s="833">
        <v>6</v>
      </c>
      <c r="AO194" s="833">
        <v>6</v>
      </c>
      <c r="AP194" s="833">
        <v>6</v>
      </c>
      <c r="AQ194" s="833">
        <v>6</v>
      </c>
      <c r="AR194" s="833">
        <v>6</v>
      </c>
      <c r="AS194" s="724">
        <v>15</v>
      </c>
      <c r="AT194" s="259"/>
      <c r="AU194" s="259"/>
    </row>
    <row r="195" spans="5:47" ht="19.5" customHeight="1" thickBot="1">
      <c r="E195" s="749"/>
      <c r="F195" s="174" t="s">
        <v>237</v>
      </c>
      <c r="G195" s="41">
        <v>5</v>
      </c>
      <c r="H195" s="712"/>
      <c r="I195" s="833"/>
      <c r="J195" s="835"/>
      <c r="K195" s="836"/>
      <c r="L195" s="836"/>
      <c r="M195" s="836"/>
      <c r="N195" s="836"/>
      <c r="O195" s="836"/>
      <c r="P195" s="836"/>
      <c r="Q195" s="836"/>
      <c r="R195" s="836"/>
      <c r="S195" s="836"/>
      <c r="T195" s="836"/>
      <c r="U195" s="836"/>
      <c r="V195" s="836"/>
      <c r="W195" s="836"/>
      <c r="X195" s="836"/>
      <c r="Y195" s="836"/>
      <c r="Z195" s="836"/>
      <c r="AA195" s="833"/>
      <c r="AB195" s="833"/>
      <c r="AC195" s="833"/>
      <c r="AD195" s="833"/>
      <c r="AE195" s="833"/>
      <c r="AF195" s="833"/>
      <c r="AG195" s="833"/>
      <c r="AH195" s="833"/>
      <c r="AI195" s="833"/>
      <c r="AJ195" s="833"/>
      <c r="AK195" s="833"/>
      <c r="AL195" s="833"/>
      <c r="AM195" s="836"/>
      <c r="AN195" s="833"/>
      <c r="AO195" s="833"/>
      <c r="AP195" s="833"/>
      <c r="AQ195" s="833"/>
      <c r="AR195" s="833"/>
      <c r="AS195" s="712"/>
      <c r="AT195" s="259"/>
      <c r="AU195" s="259"/>
    </row>
    <row r="196" spans="5:47" ht="19.5" customHeight="1" thickBot="1">
      <c r="E196" s="749"/>
      <c r="F196" s="175" t="s">
        <v>383</v>
      </c>
      <c r="G196" s="43">
        <v>5</v>
      </c>
      <c r="H196" s="33">
        <v>5</v>
      </c>
      <c r="I196" s="628">
        <v>4</v>
      </c>
      <c r="J196" s="628">
        <v>5</v>
      </c>
      <c r="K196" s="621">
        <v>4</v>
      </c>
      <c r="L196" s="621">
        <v>4</v>
      </c>
      <c r="M196" s="621">
        <v>4</v>
      </c>
      <c r="N196" s="621">
        <v>4</v>
      </c>
      <c r="O196" s="621">
        <v>5</v>
      </c>
      <c r="P196" s="621">
        <v>5</v>
      </c>
      <c r="Q196" s="621">
        <v>4</v>
      </c>
      <c r="R196" s="621">
        <v>5</v>
      </c>
      <c r="S196" s="621">
        <v>5</v>
      </c>
      <c r="T196" s="621">
        <v>4</v>
      </c>
      <c r="U196" s="621">
        <v>5</v>
      </c>
      <c r="V196" s="621">
        <v>5</v>
      </c>
      <c r="W196" s="621">
        <v>4</v>
      </c>
      <c r="X196" s="621">
        <v>5</v>
      </c>
      <c r="Y196" s="621">
        <v>5</v>
      </c>
      <c r="Z196" s="621">
        <v>4</v>
      </c>
      <c r="AA196" s="628">
        <v>4</v>
      </c>
      <c r="AB196" s="628">
        <v>4</v>
      </c>
      <c r="AC196" s="628">
        <v>4</v>
      </c>
      <c r="AD196" s="628">
        <v>5</v>
      </c>
      <c r="AE196" s="628">
        <v>4</v>
      </c>
      <c r="AF196" s="628">
        <v>5</v>
      </c>
      <c r="AG196" s="628">
        <v>4</v>
      </c>
      <c r="AH196" s="628">
        <v>4</v>
      </c>
      <c r="AI196" s="628">
        <v>5</v>
      </c>
      <c r="AJ196" s="628">
        <v>4</v>
      </c>
      <c r="AK196" s="628">
        <v>4</v>
      </c>
      <c r="AL196" s="628">
        <v>5</v>
      </c>
      <c r="AM196" s="621">
        <v>4</v>
      </c>
      <c r="AN196" s="628">
        <v>4</v>
      </c>
      <c r="AO196" s="628">
        <v>4</v>
      </c>
      <c r="AP196" s="628">
        <v>5</v>
      </c>
      <c r="AQ196" s="628">
        <v>5</v>
      </c>
      <c r="AR196" s="628">
        <v>5</v>
      </c>
      <c r="AS196" s="35">
        <v>5</v>
      </c>
      <c r="AT196" s="259"/>
      <c r="AU196" s="259"/>
    </row>
    <row r="197" spans="5:47" ht="24" customHeight="1" thickBot="1">
      <c r="E197" s="750"/>
      <c r="F197" s="687" t="s">
        <v>211</v>
      </c>
      <c r="G197" s="688"/>
      <c r="H197" s="85">
        <v>2</v>
      </c>
      <c r="I197" s="279">
        <f aca="true" t="shared" si="40" ref="I197:AR197">SUM(I194:I196)/10</f>
        <v>1</v>
      </c>
      <c r="J197" s="279">
        <f t="shared" si="40"/>
        <v>1.1</v>
      </c>
      <c r="K197" s="279">
        <f t="shared" si="40"/>
        <v>1</v>
      </c>
      <c r="L197" s="279">
        <f t="shared" si="40"/>
        <v>1</v>
      </c>
      <c r="M197" s="279">
        <f t="shared" si="40"/>
        <v>1.8</v>
      </c>
      <c r="N197" s="279">
        <f t="shared" si="40"/>
        <v>1</v>
      </c>
      <c r="O197" s="664">
        <f t="shared" si="40"/>
        <v>0.5</v>
      </c>
      <c r="P197" s="279">
        <f t="shared" si="40"/>
        <v>2</v>
      </c>
      <c r="Q197" s="279">
        <f t="shared" si="40"/>
        <v>1</v>
      </c>
      <c r="R197" s="279">
        <f t="shared" si="40"/>
        <v>1.1</v>
      </c>
      <c r="S197" s="279">
        <f t="shared" si="40"/>
        <v>1.9</v>
      </c>
      <c r="T197" s="279">
        <f t="shared" si="40"/>
        <v>1</v>
      </c>
      <c r="U197" s="279">
        <f t="shared" si="40"/>
        <v>1.1</v>
      </c>
      <c r="V197" s="279">
        <f t="shared" si="40"/>
        <v>1.1</v>
      </c>
      <c r="W197" s="279">
        <f t="shared" si="40"/>
        <v>1.4</v>
      </c>
      <c r="X197" s="279">
        <f t="shared" si="40"/>
        <v>2</v>
      </c>
      <c r="Y197" s="279">
        <f t="shared" si="40"/>
        <v>2</v>
      </c>
      <c r="Z197" s="279">
        <f t="shared" si="40"/>
        <v>1</v>
      </c>
      <c r="AA197" s="279">
        <f t="shared" si="40"/>
        <v>1</v>
      </c>
      <c r="AB197" s="279">
        <f t="shared" si="40"/>
        <v>1</v>
      </c>
      <c r="AC197" s="279">
        <f t="shared" si="40"/>
        <v>1</v>
      </c>
      <c r="AD197" s="279">
        <f t="shared" si="40"/>
        <v>1.8</v>
      </c>
      <c r="AE197" s="279">
        <f t="shared" si="40"/>
        <v>1</v>
      </c>
      <c r="AF197" s="279">
        <f t="shared" si="40"/>
        <v>1.5</v>
      </c>
      <c r="AG197" s="279">
        <f t="shared" si="40"/>
        <v>1.9</v>
      </c>
      <c r="AH197" s="279">
        <f t="shared" si="40"/>
        <v>1</v>
      </c>
      <c r="AI197" s="279">
        <f t="shared" si="40"/>
        <v>1</v>
      </c>
      <c r="AJ197" s="279">
        <f t="shared" si="40"/>
        <v>1</v>
      </c>
      <c r="AK197" s="279">
        <f t="shared" si="40"/>
        <v>1</v>
      </c>
      <c r="AL197" s="279">
        <f t="shared" si="40"/>
        <v>1.1</v>
      </c>
      <c r="AM197" s="279">
        <f t="shared" si="40"/>
        <v>1.8</v>
      </c>
      <c r="AN197" s="279">
        <f t="shared" si="40"/>
        <v>1</v>
      </c>
      <c r="AO197" s="279">
        <f t="shared" si="40"/>
        <v>1</v>
      </c>
      <c r="AP197" s="279">
        <f t="shared" si="40"/>
        <v>1.1</v>
      </c>
      <c r="AQ197" s="279">
        <f t="shared" si="40"/>
        <v>1.1</v>
      </c>
      <c r="AR197" s="279">
        <f t="shared" si="40"/>
        <v>1.1</v>
      </c>
      <c r="AS197" s="25">
        <v>2</v>
      </c>
      <c r="AT197" s="259"/>
      <c r="AU197" s="259"/>
    </row>
    <row r="198" spans="5:47" ht="19.5" customHeight="1" thickBot="1">
      <c r="E198" s="749" t="s">
        <v>321</v>
      </c>
      <c r="F198" s="183" t="s">
        <v>384</v>
      </c>
      <c r="G198" s="51">
        <v>20</v>
      </c>
      <c r="H198" s="71">
        <v>20</v>
      </c>
      <c r="I198" s="668">
        <v>0</v>
      </c>
      <c r="J198" s="630">
        <v>16</v>
      </c>
      <c r="K198" s="623">
        <v>16</v>
      </c>
      <c r="L198" s="623">
        <v>14</v>
      </c>
      <c r="M198" s="623">
        <v>19</v>
      </c>
      <c r="N198" s="623">
        <v>16</v>
      </c>
      <c r="O198" s="623">
        <v>16</v>
      </c>
      <c r="P198" s="623">
        <v>16</v>
      </c>
      <c r="Q198" s="623">
        <v>16</v>
      </c>
      <c r="R198" s="623">
        <v>17</v>
      </c>
      <c r="S198" s="623">
        <v>14</v>
      </c>
      <c r="T198" s="623">
        <v>17</v>
      </c>
      <c r="U198" s="623">
        <v>16</v>
      </c>
      <c r="V198" s="623">
        <v>12</v>
      </c>
      <c r="W198" s="623">
        <v>16</v>
      </c>
      <c r="X198" s="623">
        <v>14</v>
      </c>
      <c r="Y198" s="623">
        <v>16</v>
      </c>
      <c r="Z198" s="623">
        <v>16</v>
      </c>
      <c r="AA198" s="630">
        <v>16</v>
      </c>
      <c r="AB198" s="630">
        <v>16</v>
      </c>
      <c r="AC198" s="630">
        <v>19</v>
      </c>
      <c r="AD198" s="630">
        <v>18</v>
      </c>
      <c r="AE198" s="630">
        <v>16</v>
      </c>
      <c r="AF198" s="630">
        <v>16</v>
      </c>
      <c r="AG198" s="630">
        <v>14</v>
      </c>
      <c r="AH198" s="630">
        <v>20</v>
      </c>
      <c r="AI198" s="630">
        <v>18</v>
      </c>
      <c r="AJ198" s="630">
        <v>12</v>
      </c>
      <c r="AK198" s="630">
        <v>20</v>
      </c>
      <c r="AL198" s="630">
        <v>16</v>
      </c>
      <c r="AM198" s="623">
        <v>12</v>
      </c>
      <c r="AN198" s="630">
        <v>16</v>
      </c>
      <c r="AO198" s="630">
        <v>16</v>
      </c>
      <c r="AP198" s="630">
        <v>16</v>
      </c>
      <c r="AQ198" s="630">
        <v>19</v>
      </c>
      <c r="AR198" s="630">
        <v>18</v>
      </c>
      <c r="AS198" s="71">
        <v>20</v>
      </c>
      <c r="AT198" s="259"/>
      <c r="AU198" s="259"/>
    </row>
    <row r="199" spans="5:47" ht="19.5" customHeight="1" thickBot="1">
      <c r="E199" s="749"/>
      <c r="F199" s="167" t="s">
        <v>385</v>
      </c>
      <c r="G199" s="20">
        <v>10</v>
      </c>
      <c r="H199" s="29">
        <v>10</v>
      </c>
      <c r="I199" s="359">
        <v>10</v>
      </c>
      <c r="J199" s="359">
        <v>9</v>
      </c>
      <c r="K199" s="617">
        <v>9</v>
      </c>
      <c r="L199" s="617">
        <v>10</v>
      </c>
      <c r="M199" s="617">
        <v>9</v>
      </c>
      <c r="N199" s="617">
        <v>10</v>
      </c>
      <c r="O199" s="617">
        <v>8</v>
      </c>
      <c r="P199" s="617">
        <v>10</v>
      </c>
      <c r="Q199" s="617">
        <v>10</v>
      </c>
      <c r="R199" s="617">
        <v>10</v>
      </c>
      <c r="S199" s="617">
        <v>10</v>
      </c>
      <c r="T199" s="617">
        <v>10</v>
      </c>
      <c r="U199" s="617">
        <v>10</v>
      </c>
      <c r="V199" s="617">
        <v>9</v>
      </c>
      <c r="W199" s="617">
        <v>8</v>
      </c>
      <c r="X199" s="617">
        <v>8</v>
      </c>
      <c r="Y199" s="617">
        <v>9</v>
      </c>
      <c r="Z199" s="617">
        <v>10</v>
      </c>
      <c r="AA199" s="359">
        <v>9</v>
      </c>
      <c r="AB199" s="359">
        <v>10</v>
      </c>
      <c r="AC199" s="359">
        <v>9</v>
      </c>
      <c r="AD199" s="359">
        <v>10</v>
      </c>
      <c r="AE199" s="359">
        <v>10</v>
      </c>
      <c r="AF199" s="359">
        <v>10</v>
      </c>
      <c r="AG199" s="359">
        <v>10</v>
      </c>
      <c r="AH199" s="359">
        <v>10</v>
      </c>
      <c r="AI199" s="359">
        <v>9</v>
      </c>
      <c r="AJ199" s="359">
        <v>10</v>
      </c>
      <c r="AK199" s="359">
        <v>10</v>
      </c>
      <c r="AL199" s="359">
        <v>9</v>
      </c>
      <c r="AM199" s="617">
        <v>10</v>
      </c>
      <c r="AN199" s="359">
        <v>10</v>
      </c>
      <c r="AO199" s="359">
        <v>10</v>
      </c>
      <c r="AP199" s="359">
        <v>10</v>
      </c>
      <c r="AQ199" s="359">
        <v>9</v>
      </c>
      <c r="AR199" s="359">
        <v>9</v>
      </c>
      <c r="AS199" s="29">
        <v>10</v>
      </c>
      <c r="AT199" s="259"/>
      <c r="AU199" s="259"/>
    </row>
    <row r="200" spans="5:47" ht="19.5" customHeight="1" thickBot="1">
      <c r="E200" s="749"/>
      <c r="F200" s="167" t="s">
        <v>386</v>
      </c>
      <c r="G200" s="20">
        <v>10</v>
      </c>
      <c r="H200" s="29">
        <v>10</v>
      </c>
      <c r="I200" s="654">
        <v>0</v>
      </c>
      <c r="J200" s="654">
        <v>3</v>
      </c>
      <c r="K200" s="641">
        <v>3</v>
      </c>
      <c r="L200" s="641">
        <v>0</v>
      </c>
      <c r="M200" s="617">
        <v>7</v>
      </c>
      <c r="N200" s="641">
        <v>3</v>
      </c>
      <c r="O200" s="641">
        <v>0</v>
      </c>
      <c r="P200" s="617">
        <v>7</v>
      </c>
      <c r="Q200" s="641">
        <v>0</v>
      </c>
      <c r="R200" s="641">
        <v>0</v>
      </c>
      <c r="S200" s="617">
        <v>7</v>
      </c>
      <c r="T200" s="617">
        <v>10</v>
      </c>
      <c r="U200" s="617">
        <v>10</v>
      </c>
      <c r="V200" s="641">
        <v>0</v>
      </c>
      <c r="W200" s="641">
        <v>0</v>
      </c>
      <c r="X200" s="641">
        <v>0</v>
      </c>
      <c r="Y200" s="617">
        <v>7</v>
      </c>
      <c r="Z200" s="617">
        <v>10</v>
      </c>
      <c r="AA200" s="359">
        <v>7</v>
      </c>
      <c r="AB200" s="359">
        <v>7</v>
      </c>
      <c r="AC200" s="359">
        <v>10</v>
      </c>
      <c r="AD200" s="654">
        <v>3</v>
      </c>
      <c r="AE200" s="654">
        <v>3</v>
      </c>
      <c r="AF200" s="654">
        <v>0</v>
      </c>
      <c r="AG200" s="654">
        <v>0</v>
      </c>
      <c r="AH200" s="359">
        <v>7</v>
      </c>
      <c r="AI200" s="359">
        <v>7</v>
      </c>
      <c r="AJ200" s="654">
        <v>3</v>
      </c>
      <c r="AK200" s="654">
        <v>0</v>
      </c>
      <c r="AL200" s="654">
        <v>0</v>
      </c>
      <c r="AM200" s="641">
        <v>3</v>
      </c>
      <c r="AN200" s="359">
        <v>7</v>
      </c>
      <c r="AO200" s="654">
        <v>3</v>
      </c>
      <c r="AP200" s="359">
        <v>7</v>
      </c>
      <c r="AQ200" s="654">
        <v>3</v>
      </c>
      <c r="AR200" s="654">
        <v>3</v>
      </c>
      <c r="AS200" s="29">
        <v>10</v>
      </c>
      <c r="AT200" s="259"/>
      <c r="AU200" s="259"/>
    </row>
    <row r="201" spans="5:47" ht="19.5" customHeight="1" thickBot="1">
      <c r="E201" s="749"/>
      <c r="F201" s="179" t="s">
        <v>387</v>
      </c>
      <c r="G201" s="57">
        <v>10</v>
      </c>
      <c r="H201" s="35">
        <v>10</v>
      </c>
      <c r="I201" s="624">
        <v>10</v>
      </c>
      <c r="J201" s="624">
        <v>10</v>
      </c>
      <c r="K201" s="619">
        <v>10</v>
      </c>
      <c r="L201" s="619">
        <v>10</v>
      </c>
      <c r="M201" s="619">
        <v>10</v>
      </c>
      <c r="N201" s="619">
        <v>10</v>
      </c>
      <c r="O201" s="619">
        <v>10</v>
      </c>
      <c r="P201" s="619">
        <v>10</v>
      </c>
      <c r="Q201" s="619">
        <v>10</v>
      </c>
      <c r="R201" s="619">
        <v>10</v>
      </c>
      <c r="S201" s="619">
        <v>10</v>
      </c>
      <c r="T201" s="619">
        <v>10</v>
      </c>
      <c r="U201" s="619">
        <v>10</v>
      </c>
      <c r="V201" s="619">
        <v>10</v>
      </c>
      <c r="W201" s="619">
        <v>10</v>
      </c>
      <c r="X201" s="619">
        <v>10</v>
      </c>
      <c r="Y201" s="619">
        <v>10</v>
      </c>
      <c r="Z201" s="619">
        <v>10</v>
      </c>
      <c r="AA201" s="624">
        <v>10</v>
      </c>
      <c r="AB201" s="624">
        <v>10</v>
      </c>
      <c r="AC201" s="624">
        <v>10</v>
      </c>
      <c r="AD201" s="624">
        <v>10</v>
      </c>
      <c r="AE201" s="624">
        <v>10</v>
      </c>
      <c r="AF201" s="624">
        <v>10</v>
      </c>
      <c r="AG201" s="624">
        <v>10</v>
      </c>
      <c r="AH201" s="624">
        <v>10</v>
      </c>
      <c r="AI201" s="624">
        <v>10</v>
      </c>
      <c r="AJ201" s="624">
        <v>10</v>
      </c>
      <c r="AK201" s="624">
        <v>10</v>
      </c>
      <c r="AL201" s="624">
        <v>10</v>
      </c>
      <c r="AM201" s="619">
        <v>10</v>
      </c>
      <c r="AN201" s="624">
        <v>10</v>
      </c>
      <c r="AO201" s="624">
        <v>10</v>
      </c>
      <c r="AP201" s="624">
        <v>10</v>
      </c>
      <c r="AQ201" s="624">
        <v>10</v>
      </c>
      <c r="AR201" s="624">
        <v>10</v>
      </c>
      <c r="AS201" s="35">
        <v>10</v>
      </c>
      <c r="AT201" s="259"/>
      <c r="AU201" s="259"/>
    </row>
    <row r="202" spans="5:47" ht="15.75" thickBot="1">
      <c r="E202" s="750"/>
      <c r="F202" s="687" t="s">
        <v>211</v>
      </c>
      <c r="G202" s="688"/>
      <c r="H202" s="145">
        <v>5</v>
      </c>
      <c r="I202" s="664">
        <f>SUM(I198:I201)/10</f>
        <v>2</v>
      </c>
      <c r="J202" s="279">
        <f aca="true" t="shared" si="41" ref="J202:AR202">SUM(J198:J201)/10</f>
        <v>3.8</v>
      </c>
      <c r="K202" s="279">
        <f t="shared" si="41"/>
        <v>3.8</v>
      </c>
      <c r="L202" s="279">
        <f>SUM(L198:L201)/10</f>
        <v>3.4</v>
      </c>
      <c r="M202" s="279">
        <f>SUM(M198:M201)/10</f>
        <v>4.5</v>
      </c>
      <c r="N202" s="279">
        <f t="shared" si="41"/>
        <v>3.9</v>
      </c>
      <c r="O202" s="279">
        <f t="shared" si="41"/>
        <v>3.4</v>
      </c>
      <c r="P202" s="279">
        <f t="shared" si="41"/>
        <v>4.3</v>
      </c>
      <c r="Q202" s="279">
        <f t="shared" si="41"/>
        <v>3.6</v>
      </c>
      <c r="R202" s="279">
        <f t="shared" si="41"/>
        <v>3.7</v>
      </c>
      <c r="S202" s="279">
        <f t="shared" si="41"/>
        <v>4.1</v>
      </c>
      <c r="T202" s="279">
        <f t="shared" si="41"/>
        <v>4.7</v>
      </c>
      <c r="U202" s="279">
        <f t="shared" si="41"/>
        <v>4.6</v>
      </c>
      <c r="V202" s="279">
        <f t="shared" si="41"/>
        <v>3.1</v>
      </c>
      <c r="W202" s="279">
        <f t="shared" si="41"/>
        <v>3.4</v>
      </c>
      <c r="X202" s="279">
        <f t="shared" si="41"/>
        <v>3.2</v>
      </c>
      <c r="Y202" s="279">
        <f t="shared" si="41"/>
        <v>4.2</v>
      </c>
      <c r="Z202" s="279">
        <f t="shared" si="41"/>
        <v>4.6</v>
      </c>
      <c r="AA202" s="279">
        <f t="shared" si="41"/>
        <v>4.2</v>
      </c>
      <c r="AB202" s="279">
        <f t="shared" si="41"/>
        <v>4.3</v>
      </c>
      <c r="AC202" s="279">
        <f t="shared" si="41"/>
        <v>4.8</v>
      </c>
      <c r="AD202" s="279">
        <f aca="true" t="shared" si="42" ref="AD202:AM202">SUM(AD198:AD201)/10</f>
        <v>4.1</v>
      </c>
      <c r="AE202" s="279">
        <f t="shared" si="42"/>
        <v>3.9</v>
      </c>
      <c r="AF202" s="279">
        <f t="shared" si="42"/>
        <v>3.6</v>
      </c>
      <c r="AG202" s="279">
        <f t="shared" si="42"/>
        <v>3.4</v>
      </c>
      <c r="AH202" s="279">
        <f t="shared" si="42"/>
        <v>4.7</v>
      </c>
      <c r="AI202" s="279">
        <f t="shared" si="42"/>
        <v>4.4</v>
      </c>
      <c r="AJ202" s="279">
        <f t="shared" si="42"/>
        <v>3.5</v>
      </c>
      <c r="AK202" s="279">
        <f t="shared" si="42"/>
        <v>4</v>
      </c>
      <c r="AL202" s="279">
        <f t="shared" si="42"/>
        <v>3.5</v>
      </c>
      <c r="AM202" s="279">
        <f t="shared" si="42"/>
        <v>3.5</v>
      </c>
      <c r="AN202" s="279">
        <f t="shared" si="41"/>
        <v>4.3</v>
      </c>
      <c r="AO202" s="279">
        <f t="shared" si="41"/>
        <v>3.9</v>
      </c>
      <c r="AP202" s="279">
        <f t="shared" si="41"/>
        <v>4.3</v>
      </c>
      <c r="AQ202" s="279">
        <f t="shared" si="41"/>
        <v>4.1</v>
      </c>
      <c r="AR202" s="279">
        <f t="shared" si="41"/>
        <v>4</v>
      </c>
      <c r="AS202" s="25">
        <v>5</v>
      </c>
      <c r="AT202" s="259"/>
      <c r="AU202" s="259"/>
    </row>
    <row r="203" spans="5:47" ht="24" customHeight="1" thickBot="1">
      <c r="E203" s="903" t="s">
        <v>361</v>
      </c>
      <c r="F203" s="903"/>
      <c r="G203" s="903"/>
      <c r="H203" s="300">
        <f>SUM(H193+H197+H202)</f>
        <v>11</v>
      </c>
      <c r="I203" s="665">
        <f>SUM(I193+I197+I202)</f>
        <v>6.4</v>
      </c>
      <c r="J203" s="346">
        <f aca="true" t="shared" si="43" ref="J203:AS203">SUM(J193+J197+J202)</f>
        <v>8.600000000000001</v>
      </c>
      <c r="K203" s="346">
        <f t="shared" si="43"/>
        <v>8.5</v>
      </c>
      <c r="L203" s="346">
        <f t="shared" si="43"/>
        <v>8.2</v>
      </c>
      <c r="M203" s="346">
        <f t="shared" si="43"/>
        <v>10.3</v>
      </c>
      <c r="N203" s="346">
        <f t="shared" si="43"/>
        <v>8.3</v>
      </c>
      <c r="O203" s="346">
        <f t="shared" si="43"/>
        <v>7.3</v>
      </c>
      <c r="P203" s="346">
        <f t="shared" si="43"/>
        <v>10.1</v>
      </c>
      <c r="Q203" s="346">
        <f t="shared" si="43"/>
        <v>8.2</v>
      </c>
      <c r="R203" s="346">
        <f t="shared" si="43"/>
        <v>8.600000000000001</v>
      </c>
      <c r="S203" s="346">
        <f t="shared" si="43"/>
        <v>9.799999999999999</v>
      </c>
      <c r="T203" s="346">
        <f t="shared" si="43"/>
        <v>9.600000000000001</v>
      </c>
      <c r="U203" s="346">
        <f t="shared" si="43"/>
        <v>9.5</v>
      </c>
      <c r="V203" s="346">
        <f t="shared" si="43"/>
        <v>7.9</v>
      </c>
      <c r="W203" s="346">
        <f t="shared" si="43"/>
        <v>8.8</v>
      </c>
      <c r="X203" s="346">
        <f t="shared" si="43"/>
        <v>8.7</v>
      </c>
      <c r="Y203" s="346">
        <f t="shared" si="43"/>
        <v>10.100000000000001</v>
      </c>
      <c r="Z203" s="346">
        <f t="shared" si="43"/>
        <v>9.2</v>
      </c>
      <c r="AA203" s="346">
        <f t="shared" si="43"/>
        <v>9</v>
      </c>
      <c r="AB203" s="346">
        <f t="shared" si="43"/>
        <v>9</v>
      </c>
      <c r="AC203" s="346">
        <f t="shared" si="43"/>
        <v>9.1</v>
      </c>
      <c r="AD203" s="346">
        <f t="shared" si="43"/>
        <v>9.6</v>
      </c>
      <c r="AE203" s="346">
        <f t="shared" si="43"/>
        <v>8.6</v>
      </c>
      <c r="AF203" s="346">
        <f t="shared" si="43"/>
        <v>8.6</v>
      </c>
      <c r="AG203" s="346">
        <f t="shared" si="43"/>
        <v>9.3</v>
      </c>
      <c r="AH203" s="346">
        <f t="shared" si="43"/>
        <v>9.7</v>
      </c>
      <c r="AI203" s="346">
        <f t="shared" si="43"/>
        <v>8.600000000000001</v>
      </c>
      <c r="AJ203" s="346">
        <f t="shared" si="43"/>
        <v>7.4</v>
      </c>
      <c r="AK203" s="346">
        <f t="shared" si="43"/>
        <v>9</v>
      </c>
      <c r="AL203" s="346">
        <f t="shared" si="43"/>
        <v>8.5</v>
      </c>
      <c r="AM203" s="346">
        <f t="shared" si="43"/>
        <v>9.2</v>
      </c>
      <c r="AN203" s="346">
        <f t="shared" si="43"/>
        <v>9.1</v>
      </c>
      <c r="AO203" s="346">
        <f t="shared" si="43"/>
        <v>8.7</v>
      </c>
      <c r="AP203" s="346">
        <f t="shared" si="43"/>
        <v>9</v>
      </c>
      <c r="AQ203" s="346">
        <f t="shared" si="43"/>
        <v>8.8</v>
      </c>
      <c r="AR203" s="346">
        <f t="shared" si="43"/>
        <v>8.9</v>
      </c>
      <c r="AS203" s="357">
        <f t="shared" si="43"/>
        <v>11</v>
      </c>
      <c r="AT203" s="259"/>
      <c r="AU203" s="259"/>
    </row>
    <row r="204" spans="5:47" ht="24" customHeight="1" thickBot="1">
      <c r="E204" s="788" t="s">
        <v>362</v>
      </c>
      <c r="F204" s="788"/>
      <c r="G204" s="788"/>
      <c r="H204" s="302">
        <f aca="true" t="shared" si="44" ref="H204:AS204">SUM(H105+H167+H188+H203)</f>
        <v>125</v>
      </c>
      <c r="I204" s="394">
        <f t="shared" si="44"/>
        <v>98.6</v>
      </c>
      <c r="J204" s="393">
        <f t="shared" si="44"/>
        <v>105.5</v>
      </c>
      <c r="K204" s="393">
        <f t="shared" si="44"/>
        <v>107</v>
      </c>
      <c r="L204" s="393">
        <f t="shared" si="44"/>
        <v>83.5</v>
      </c>
      <c r="M204" s="393">
        <f t="shared" si="44"/>
        <v>107.30000000000001</v>
      </c>
      <c r="N204" s="393">
        <f t="shared" si="44"/>
        <v>100.69999999999999</v>
      </c>
      <c r="O204" s="393">
        <f t="shared" si="44"/>
        <v>100.7</v>
      </c>
      <c r="P204" s="393">
        <f t="shared" si="44"/>
        <v>117.30000000000001</v>
      </c>
      <c r="Q204" s="393">
        <f t="shared" si="44"/>
        <v>106.70000000000002</v>
      </c>
      <c r="R204" s="393">
        <f t="shared" si="44"/>
        <v>106</v>
      </c>
      <c r="S204" s="393">
        <f t="shared" si="44"/>
        <v>108.7</v>
      </c>
      <c r="T204" s="393">
        <f t="shared" si="44"/>
        <v>105.9</v>
      </c>
      <c r="U204" s="393">
        <f t="shared" si="44"/>
        <v>110.69999999999999</v>
      </c>
      <c r="V204" s="393">
        <f t="shared" si="44"/>
        <v>112.69999999999999</v>
      </c>
      <c r="W204" s="393">
        <f t="shared" si="44"/>
        <v>112.29999999999998</v>
      </c>
      <c r="X204" s="393">
        <f t="shared" si="44"/>
        <v>101.3</v>
      </c>
      <c r="Y204" s="393">
        <f t="shared" si="44"/>
        <v>111.70000000000002</v>
      </c>
      <c r="Z204" s="393">
        <f t="shared" si="44"/>
        <v>108.7</v>
      </c>
      <c r="AA204" s="393">
        <f t="shared" si="44"/>
        <v>109.2</v>
      </c>
      <c r="AB204" s="393">
        <f t="shared" si="44"/>
        <v>110</v>
      </c>
      <c r="AC204" s="393">
        <f t="shared" si="44"/>
        <v>100.39999999999999</v>
      </c>
      <c r="AD204" s="393">
        <f t="shared" si="44"/>
        <v>107.19999999999999</v>
      </c>
      <c r="AE204" s="393">
        <f t="shared" si="44"/>
        <v>99.39999999999999</v>
      </c>
      <c r="AF204" s="393">
        <f t="shared" si="44"/>
        <v>97</v>
      </c>
      <c r="AG204" s="393">
        <f t="shared" si="44"/>
        <v>104.7</v>
      </c>
      <c r="AH204" s="393">
        <f t="shared" si="44"/>
        <v>103.80000000000001</v>
      </c>
      <c r="AI204" s="393">
        <f t="shared" si="44"/>
        <v>105.80000000000001</v>
      </c>
      <c r="AJ204" s="393">
        <f t="shared" si="44"/>
        <v>93.30000000000001</v>
      </c>
      <c r="AK204" s="393">
        <f t="shared" si="44"/>
        <v>104.3</v>
      </c>
      <c r="AL204" s="393">
        <f t="shared" si="44"/>
        <v>108.94999999999999</v>
      </c>
      <c r="AM204" s="393">
        <f t="shared" si="44"/>
        <v>110.5</v>
      </c>
      <c r="AN204" s="393">
        <f t="shared" si="44"/>
        <v>101.85</v>
      </c>
      <c r="AO204" s="393">
        <f t="shared" si="44"/>
        <v>101.9</v>
      </c>
      <c r="AP204" s="393">
        <f t="shared" si="44"/>
        <v>105.5</v>
      </c>
      <c r="AQ204" s="393">
        <f t="shared" si="44"/>
        <v>98</v>
      </c>
      <c r="AR204" s="393">
        <f t="shared" si="44"/>
        <v>108.60000000000001</v>
      </c>
      <c r="AS204" s="357">
        <f t="shared" si="44"/>
        <v>125</v>
      </c>
      <c r="AT204" s="259"/>
      <c r="AU204" s="259"/>
    </row>
    <row r="205" spans="1:48" ht="19.5" customHeight="1">
      <c r="A205" s="203"/>
      <c r="B205" s="301"/>
      <c r="C205" s="303"/>
      <c r="D205" s="303"/>
      <c r="E205" s="303"/>
      <c r="F205" s="303"/>
      <c r="G205" s="303"/>
      <c r="H205" s="303"/>
      <c r="I205" s="384"/>
      <c r="J205" s="384"/>
      <c r="K205" s="384"/>
      <c r="L205" s="384"/>
      <c r="M205" s="384"/>
      <c r="N205" s="384"/>
      <c r="O205" s="384"/>
      <c r="P205" s="384"/>
      <c r="Q205" s="384"/>
      <c r="R205" s="384"/>
      <c r="S205" s="384"/>
      <c r="T205" s="384"/>
      <c r="U205" s="384"/>
      <c r="V205" s="384"/>
      <c r="W205" s="384"/>
      <c r="X205" s="384"/>
      <c r="Y205" s="384"/>
      <c r="Z205" s="640"/>
      <c r="AA205" s="384"/>
      <c r="AB205" s="384"/>
      <c r="AC205" s="384"/>
      <c r="AD205" s="384"/>
      <c r="AE205" s="384"/>
      <c r="AF205" s="384"/>
      <c r="AG205" s="384"/>
      <c r="AH205" s="384"/>
      <c r="AI205" s="384"/>
      <c r="AJ205" s="384"/>
      <c r="AK205" s="384"/>
      <c r="AL205" s="384"/>
      <c r="AM205" s="384"/>
      <c r="AN205" s="384"/>
      <c r="AO205" s="384"/>
      <c r="AP205" s="384"/>
      <c r="AQ205" s="384"/>
      <c r="AR205" s="384"/>
      <c r="AS205" s="855" t="s">
        <v>365</v>
      </c>
      <c r="AT205" s="855"/>
      <c r="AU205" s="855"/>
      <c r="AV205" s="855"/>
    </row>
    <row r="206" spans="3:48" ht="19.5" customHeight="1" thickBot="1">
      <c r="C206" s="260"/>
      <c r="D206" s="260"/>
      <c r="E206" s="260"/>
      <c r="F206" s="260"/>
      <c r="G206" s="260"/>
      <c r="H206" s="260"/>
      <c r="I206" s="386"/>
      <c r="J206" s="386"/>
      <c r="K206" s="386"/>
      <c r="L206" s="386"/>
      <c r="M206" s="386"/>
      <c r="N206" s="386"/>
      <c r="O206" s="386"/>
      <c r="P206" s="386"/>
      <c r="Q206" s="386"/>
      <c r="R206" s="386"/>
      <c r="S206" s="386"/>
      <c r="T206" s="386"/>
      <c r="U206" s="386"/>
      <c r="V206" s="386"/>
      <c r="W206" s="386"/>
      <c r="X206" s="386"/>
      <c r="Y206" s="386"/>
      <c r="Z206" s="379"/>
      <c r="AA206" s="386"/>
      <c r="AB206" s="386"/>
      <c r="AC206" s="386"/>
      <c r="AD206" s="386"/>
      <c r="AE206" s="386"/>
      <c r="AF206" s="386"/>
      <c r="AG206" s="386"/>
      <c r="AH206" s="386"/>
      <c r="AI206" s="386"/>
      <c r="AJ206" s="386"/>
      <c r="AK206" s="386"/>
      <c r="AL206" s="386"/>
      <c r="AM206" s="386"/>
      <c r="AN206" s="386"/>
      <c r="AO206" s="386"/>
      <c r="AP206" s="386"/>
      <c r="AQ206" s="386"/>
      <c r="AR206" s="386"/>
      <c r="AS206" s="855"/>
      <c r="AT206" s="855"/>
      <c r="AU206" s="855"/>
      <c r="AV206" s="855"/>
    </row>
    <row r="207" spans="1:48" ht="27" customHeight="1">
      <c r="A207" s="927" t="s">
        <v>559</v>
      </c>
      <c r="B207" s="927"/>
      <c r="C207" s="927"/>
      <c r="D207" s="927"/>
      <c r="E207" s="927"/>
      <c r="F207" s="927"/>
      <c r="G207" s="927"/>
      <c r="H207" s="928"/>
      <c r="I207" s="275">
        <v>26</v>
      </c>
      <c r="J207" s="332" t="s">
        <v>556</v>
      </c>
      <c r="K207" s="365" t="s">
        <v>557</v>
      </c>
      <c r="L207" s="189">
        <v>36</v>
      </c>
      <c r="M207" s="186">
        <v>11</v>
      </c>
      <c r="N207" s="188">
        <v>23</v>
      </c>
      <c r="O207" s="188">
        <v>24</v>
      </c>
      <c r="P207" s="231">
        <v>1</v>
      </c>
      <c r="Q207" s="231">
        <v>18</v>
      </c>
      <c r="R207" s="245" t="s">
        <v>557</v>
      </c>
      <c r="S207" s="245">
        <v>8</v>
      </c>
      <c r="T207" s="241">
        <v>25</v>
      </c>
      <c r="U207" s="245">
        <v>2</v>
      </c>
      <c r="V207" s="187">
        <v>4</v>
      </c>
      <c r="W207" s="186">
        <v>3</v>
      </c>
      <c r="X207" s="231">
        <v>31</v>
      </c>
      <c r="Y207" s="186">
        <v>5</v>
      </c>
      <c r="Z207" s="390" t="s">
        <v>556</v>
      </c>
      <c r="AA207" s="186">
        <v>13</v>
      </c>
      <c r="AB207" s="231">
        <v>7</v>
      </c>
      <c r="AC207" s="241">
        <v>30</v>
      </c>
      <c r="AD207" s="186">
        <v>12</v>
      </c>
      <c r="AE207" s="241">
        <v>34</v>
      </c>
      <c r="AF207" s="241">
        <v>33</v>
      </c>
      <c r="AG207" s="231">
        <v>21</v>
      </c>
      <c r="AH207" s="231">
        <v>28</v>
      </c>
      <c r="AI207" s="245" t="s">
        <v>222</v>
      </c>
      <c r="AJ207" s="231">
        <v>35</v>
      </c>
      <c r="AK207" s="231" t="s">
        <v>222</v>
      </c>
      <c r="AL207" s="241">
        <v>9</v>
      </c>
      <c r="AM207" s="245">
        <v>6</v>
      </c>
      <c r="AN207" s="241">
        <v>29</v>
      </c>
      <c r="AO207" s="188">
        <v>27</v>
      </c>
      <c r="AP207" s="245">
        <v>22</v>
      </c>
      <c r="AQ207" s="643">
        <v>32</v>
      </c>
      <c r="AR207" s="214">
        <v>10</v>
      </c>
      <c r="AS207" s="855"/>
      <c r="AT207" s="855"/>
      <c r="AU207" s="855"/>
      <c r="AV207" s="855"/>
    </row>
    <row r="208" spans="1:48" ht="27" customHeight="1" thickBot="1">
      <c r="A208" s="927" t="s">
        <v>589</v>
      </c>
      <c r="B208" s="927"/>
      <c r="C208" s="927"/>
      <c r="D208" s="927"/>
      <c r="E208" s="927"/>
      <c r="F208" s="927"/>
      <c r="G208" s="927"/>
      <c r="H208" s="928"/>
      <c r="I208" s="314">
        <v>32</v>
      </c>
      <c r="J208" s="320" t="s">
        <v>594</v>
      </c>
      <c r="K208" s="319">
        <v>15</v>
      </c>
      <c r="L208" s="320">
        <v>36</v>
      </c>
      <c r="M208" s="319">
        <v>13</v>
      </c>
      <c r="N208" s="320" t="s">
        <v>595</v>
      </c>
      <c r="O208" s="320" t="s">
        <v>595</v>
      </c>
      <c r="P208" s="318">
        <v>1</v>
      </c>
      <c r="Q208" s="318">
        <v>16</v>
      </c>
      <c r="R208" s="319">
        <v>17</v>
      </c>
      <c r="S208" s="319" t="s">
        <v>593</v>
      </c>
      <c r="T208" s="320">
        <v>18</v>
      </c>
      <c r="U208" s="319">
        <v>5</v>
      </c>
      <c r="V208" s="318">
        <v>2</v>
      </c>
      <c r="W208" s="319">
        <v>3</v>
      </c>
      <c r="X208" s="318">
        <v>27</v>
      </c>
      <c r="Y208" s="319">
        <v>4</v>
      </c>
      <c r="Z208" s="666" t="s">
        <v>593</v>
      </c>
      <c r="AA208" s="319">
        <v>8</v>
      </c>
      <c r="AB208" s="318">
        <v>7</v>
      </c>
      <c r="AC208" s="320">
        <v>30</v>
      </c>
      <c r="AD208" s="319">
        <v>14</v>
      </c>
      <c r="AE208" s="320">
        <v>31</v>
      </c>
      <c r="AF208" s="320">
        <v>34</v>
      </c>
      <c r="AG208" s="318">
        <v>22</v>
      </c>
      <c r="AH208" s="318">
        <v>24</v>
      </c>
      <c r="AI208" s="319">
        <v>19</v>
      </c>
      <c r="AJ208" s="318">
        <v>35</v>
      </c>
      <c r="AK208" s="318">
        <v>23</v>
      </c>
      <c r="AL208" s="320">
        <v>9</v>
      </c>
      <c r="AM208" s="319">
        <v>6</v>
      </c>
      <c r="AN208" s="320">
        <v>26</v>
      </c>
      <c r="AO208" s="320">
        <v>25</v>
      </c>
      <c r="AP208" s="319" t="s">
        <v>594</v>
      </c>
      <c r="AQ208" s="320">
        <v>33</v>
      </c>
      <c r="AR208" s="667">
        <v>12</v>
      </c>
      <c r="AS208" s="855"/>
      <c r="AT208" s="855"/>
      <c r="AU208" s="855"/>
      <c r="AV208" s="855"/>
    </row>
    <row r="209" spans="1:48" ht="18" customHeight="1" thickBot="1">
      <c r="A209" s="65"/>
      <c r="B209" s="65"/>
      <c r="C209" s="65"/>
      <c r="D209" s="65"/>
      <c r="E209" s="65"/>
      <c r="F209" s="65"/>
      <c r="G209" s="65"/>
      <c r="H209" s="5"/>
      <c r="I209" s="298"/>
      <c r="J209" s="147"/>
      <c r="K209" s="147"/>
      <c r="L209" s="147"/>
      <c r="M209" s="905"/>
      <c r="N209" s="905"/>
      <c r="O209" s="905"/>
      <c r="P209" s="905"/>
      <c r="Q209" s="905"/>
      <c r="R209" s="154"/>
      <c r="S209" s="154"/>
      <c r="T209" s="154"/>
      <c r="U209" s="155"/>
      <c r="V209" s="688"/>
      <c r="W209" s="688"/>
      <c r="X209" s="688"/>
      <c r="Y209" s="688"/>
      <c r="Z209" s="380"/>
      <c r="AA209" s="154"/>
      <c r="AB209" s="154"/>
      <c r="AC209" s="154"/>
      <c r="AD209" s="154"/>
      <c r="AE209" s="154"/>
      <c r="AF209" s="154"/>
      <c r="AG209" s="154"/>
      <c r="AH209" s="259"/>
      <c r="AI209" s="259"/>
      <c r="AJ209" s="259"/>
      <c r="AK209" s="259"/>
      <c r="AL209" s="259"/>
      <c r="AM209" s="259"/>
      <c r="AN209" s="304"/>
      <c r="AO209" s="304"/>
      <c r="AP209" s="304"/>
      <c r="AQ209" s="304"/>
      <c r="AR209" s="305"/>
      <c r="AS209" s="65"/>
      <c r="AT209" s="65"/>
      <c r="AU209" s="65"/>
      <c r="AV209" s="65"/>
    </row>
    <row r="210" spans="1:48" s="290" customFormat="1" ht="27" customHeight="1" thickBot="1">
      <c r="A210" s="253"/>
      <c r="B210" s="253"/>
      <c r="C210" s="253"/>
      <c r="D210" s="253"/>
      <c r="E210" s="253"/>
      <c r="F210" s="253"/>
      <c r="G210" s="253"/>
      <c r="H210" s="306"/>
      <c r="I210" s="307" t="s">
        <v>185</v>
      </c>
      <c r="J210" s="312" t="s">
        <v>184</v>
      </c>
      <c r="K210" s="311" t="s">
        <v>218</v>
      </c>
      <c r="L210" s="312" t="s">
        <v>349</v>
      </c>
      <c r="M210" s="311" t="s">
        <v>186</v>
      </c>
      <c r="N210" s="309" t="s">
        <v>187</v>
      </c>
      <c r="O210" s="309" t="s">
        <v>183</v>
      </c>
      <c r="P210" s="308" t="s">
        <v>97</v>
      </c>
      <c r="Q210" s="308" t="s">
        <v>96</v>
      </c>
      <c r="R210" s="311" t="s">
        <v>194</v>
      </c>
      <c r="S210" s="311" t="s">
        <v>193</v>
      </c>
      <c r="T210" s="312" t="s">
        <v>192</v>
      </c>
      <c r="U210" s="311" t="s">
        <v>191</v>
      </c>
      <c r="V210" s="308" t="s">
        <v>190</v>
      </c>
      <c r="W210" s="311" t="s">
        <v>189</v>
      </c>
      <c r="X210" s="308" t="s">
        <v>188</v>
      </c>
      <c r="Y210" s="310" t="s">
        <v>95</v>
      </c>
      <c r="Z210" s="396" t="s">
        <v>94</v>
      </c>
      <c r="AA210" s="310" t="s">
        <v>347</v>
      </c>
      <c r="AB210" s="308" t="s">
        <v>348</v>
      </c>
      <c r="AC210" s="312" t="s">
        <v>219</v>
      </c>
      <c r="AD210" s="310" t="s">
        <v>346</v>
      </c>
      <c r="AE210" s="312" t="s">
        <v>90</v>
      </c>
      <c r="AF210" s="312" t="s">
        <v>195</v>
      </c>
      <c r="AG210" s="308" t="s">
        <v>196</v>
      </c>
      <c r="AH210" s="308" t="s">
        <v>197</v>
      </c>
      <c r="AI210" s="311" t="s">
        <v>198</v>
      </c>
      <c r="AJ210" s="308" t="s">
        <v>395</v>
      </c>
      <c r="AK210" s="308" t="s">
        <v>201</v>
      </c>
      <c r="AL210" s="312" t="s">
        <v>200</v>
      </c>
      <c r="AM210" s="311" t="s">
        <v>199</v>
      </c>
      <c r="AN210" s="312" t="s">
        <v>226</v>
      </c>
      <c r="AO210" s="309" t="s">
        <v>203</v>
      </c>
      <c r="AP210" s="311" t="s">
        <v>88</v>
      </c>
      <c r="AQ210" s="312" t="s">
        <v>202</v>
      </c>
      <c r="AR210" s="313" t="s">
        <v>89</v>
      </c>
      <c r="AS210" s="253"/>
      <c r="AT210" s="253"/>
      <c r="AU210" s="253"/>
      <c r="AV210" s="253"/>
    </row>
    <row r="211" spans="1:48" ht="27" customHeight="1">
      <c r="A211" s="908" t="s">
        <v>79</v>
      </c>
      <c r="B211" s="908"/>
      <c r="C211" s="908"/>
      <c r="D211" s="908"/>
      <c r="E211" s="908"/>
      <c r="F211" s="908"/>
      <c r="G211" s="908"/>
      <c r="H211" s="909"/>
      <c r="I211" s="156"/>
      <c r="J211" s="157"/>
      <c r="K211" s="157">
        <f>SUM(K5+K17+K20+K24+K30+K33+K41+K46+K52+K80+K82+K92+K99+K149+K156+K157+K189)/10</f>
        <v>25.9</v>
      </c>
      <c r="L211" s="157"/>
      <c r="M211" s="157">
        <f>SUM(M5+M17+M20+M24+M30+M33+M41+M46+M52+M80+M82+M92+M99+M149+M156+M157+M189)/10</f>
        <v>25.5</v>
      </c>
      <c r="N211" s="157"/>
      <c r="O211" s="157"/>
      <c r="P211" s="157"/>
      <c r="Q211" s="541"/>
      <c r="R211" s="157">
        <f>SUM(R5+R17+R20+R24+R30+R33+R41+R46+R52+R80+R82+R92+R99+R149+R156+R157+R189)/10</f>
        <v>26.1</v>
      </c>
      <c r="S211" s="157">
        <f>SUM(S5+S17+S20+S24+S30+S33+S41+S46+S52+S80+S82+S92+S99+S149+S156+S157+S189)/10</f>
        <v>26.3</v>
      </c>
      <c r="T211" s="157"/>
      <c r="U211" s="157">
        <f>SUM(U5+U17+U20+U24+U30+U33+U41+U46+U52+U80+U82+U92+U99+U149+U156+U157+U189)/10</f>
        <v>24.8</v>
      </c>
      <c r="V211" s="157"/>
      <c r="W211" s="157">
        <f>SUM(W5+W17+W20+W24+W30+W33+W41+W46+W52+W80+W82+W92+W99+W149+W156+W157+W189)/10</f>
        <v>26.6</v>
      </c>
      <c r="X211" s="157"/>
      <c r="Y211" s="157">
        <f>SUM(Y5+Y17+Y20+Y24+Y30+Y33+Y41+Y46+Y52+Y80+Y82+Y92+Y99+Y149+Y156+Y157+Y189)/10</f>
        <v>26</v>
      </c>
      <c r="Z211" s="378"/>
      <c r="AA211" s="157">
        <f>SUM(AA5+AA17+AA20+AA24+AA30+AA33+AA41+AA46+AA52+AA80+AA82+AA92+AA99+AA149+AA156+AA157+AA189)/10</f>
        <v>26.6</v>
      </c>
      <c r="AB211" s="157"/>
      <c r="AC211" s="157"/>
      <c r="AD211" s="157">
        <f>SUM(AD5+AD17+AD20+AD24+AD30+AD33+AD41+AD46+AD52+AD80+AD82+AD92+AD99+AD149+AD156+AD157+AD189)/10</f>
        <v>26.3</v>
      </c>
      <c r="AE211" s="157"/>
      <c r="AF211" s="157"/>
      <c r="AG211" s="157"/>
      <c r="AH211" s="157"/>
      <c r="AI211" s="157">
        <f>SUM(AI5+AI17+AI20+AI24+AI30+AI33+AI41+AI46+AI52+AI80+AI82+AI92+AI99+AI149+AI156+AI157+AI189)/10</f>
        <v>26</v>
      </c>
      <c r="AJ211" s="157"/>
      <c r="AK211" s="157"/>
      <c r="AL211" s="157"/>
      <c r="AM211" s="157">
        <f>SUM(AM5+AM17+AM20+AM24+AM30+AM33+AM41+AM46+AM52+AM80+AM82+AM92+AM99+AM149+AM156+AM157+AM189)/10</f>
        <v>26.1</v>
      </c>
      <c r="AN211" s="236"/>
      <c r="AO211" s="157"/>
      <c r="AP211" s="157">
        <f>SUM(AP5+AP17+AP20+AP24+AP30+AP33+AP41+AP46+AP52+AP80+AP82+AP92+AP99+AP149+AP156+AP157+AP189)/10</f>
        <v>25.5</v>
      </c>
      <c r="AQ211" s="157"/>
      <c r="AR211" s="71"/>
      <c r="AS211" s="914" t="s">
        <v>590</v>
      </c>
      <c r="AT211" s="914"/>
      <c r="AU211" s="914"/>
      <c r="AV211" s="914"/>
    </row>
    <row r="212" spans="1:48" ht="27" customHeight="1">
      <c r="A212" s="906" t="s">
        <v>84</v>
      </c>
      <c r="B212" s="906"/>
      <c r="C212" s="906"/>
      <c r="D212" s="906"/>
      <c r="E212" s="906"/>
      <c r="F212" s="906"/>
      <c r="G212" s="906"/>
      <c r="H212" s="907"/>
      <c r="I212" s="158"/>
      <c r="J212" s="36"/>
      <c r="K212" s="159">
        <f>SUM(K204)</f>
        <v>107</v>
      </c>
      <c r="L212" s="36"/>
      <c r="M212" s="159">
        <f>SUM(M204)</f>
        <v>107.30000000000001</v>
      </c>
      <c r="N212" s="159"/>
      <c r="O212" s="159"/>
      <c r="P212" s="159"/>
      <c r="Q212" s="159"/>
      <c r="R212" s="159">
        <f>SUM(R204)</f>
        <v>106</v>
      </c>
      <c r="S212" s="159">
        <f>SUM(S204)</f>
        <v>108.7</v>
      </c>
      <c r="T212" s="159"/>
      <c r="U212" s="159">
        <f>SUM(U204)</f>
        <v>110.69999999999999</v>
      </c>
      <c r="V212" s="36"/>
      <c r="W212" s="159">
        <f>SUM(W204)</f>
        <v>112.29999999999998</v>
      </c>
      <c r="X212" s="159"/>
      <c r="Y212" s="159">
        <f>SUM(Y204)</f>
        <v>111.70000000000002</v>
      </c>
      <c r="Z212" s="377"/>
      <c r="AA212" s="159">
        <f>SUM(AA204)</f>
        <v>109.2</v>
      </c>
      <c r="AB212" s="159"/>
      <c r="AC212" s="159"/>
      <c r="AD212" s="159">
        <f>SUM(AD204)</f>
        <v>107.19999999999999</v>
      </c>
      <c r="AE212" s="36"/>
      <c r="AF212" s="36"/>
      <c r="AG212" s="159"/>
      <c r="AH212" s="159"/>
      <c r="AI212" s="159">
        <f>SUM(AI204)</f>
        <v>105.80000000000001</v>
      </c>
      <c r="AJ212" s="36"/>
      <c r="AK212" s="36"/>
      <c r="AL212" s="36"/>
      <c r="AM212" s="159">
        <f>SUM(AM204)</f>
        <v>110.5</v>
      </c>
      <c r="AN212" s="237"/>
      <c r="AO212" s="159"/>
      <c r="AP212" s="159">
        <f>SUM(AP204)</f>
        <v>105.5</v>
      </c>
      <c r="AQ212" s="159"/>
      <c r="AR212" s="29"/>
      <c r="AS212" s="857" t="s">
        <v>84</v>
      </c>
      <c r="AT212" s="857"/>
      <c r="AU212" s="857"/>
      <c r="AV212" s="857"/>
    </row>
    <row r="213" spans="1:48" ht="27" customHeight="1">
      <c r="A213" s="906" t="s">
        <v>81</v>
      </c>
      <c r="B213" s="906"/>
      <c r="C213" s="906"/>
      <c r="D213" s="906"/>
      <c r="E213" s="906"/>
      <c r="F213" s="906"/>
      <c r="G213" s="906"/>
      <c r="H213" s="907"/>
      <c r="I213" s="206"/>
      <c r="J213" s="207"/>
      <c r="K213" s="205">
        <f>K212/1.25</f>
        <v>85.6</v>
      </c>
      <c r="L213" s="207"/>
      <c r="M213" s="205">
        <f>M212/1.25</f>
        <v>85.84</v>
      </c>
      <c r="N213" s="205"/>
      <c r="O213" s="205"/>
      <c r="P213" s="205"/>
      <c r="Q213" s="205"/>
      <c r="R213" s="205">
        <f>R212/1.25</f>
        <v>84.8</v>
      </c>
      <c r="S213" s="205">
        <f>S212/1.25</f>
        <v>86.96000000000001</v>
      </c>
      <c r="T213" s="205"/>
      <c r="U213" s="205">
        <f>U212/1.25</f>
        <v>88.55999999999999</v>
      </c>
      <c r="V213" s="207"/>
      <c r="W213" s="205">
        <f>W212/1.25</f>
        <v>89.83999999999999</v>
      </c>
      <c r="X213" s="205"/>
      <c r="Y213" s="205">
        <f>Y212/1.25</f>
        <v>89.36000000000001</v>
      </c>
      <c r="Z213" s="359"/>
      <c r="AA213" s="205">
        <f>AA212/1.25</f>
        <v>87.36</v>
      </c>
      <c r="AB213" s="205"/>
      <c r="AC213" s="205"/>
      <c r="AD213" s="205">
        <f>AD212/1.25</f>
        <v>85.75999999999999</v>
      </c>
      <c r="AE213" s="207"/>
      <c r="AF213" s="207"/>
      <c r="AG213" s="205"/>
      <c r="AH213" s="205"/>
      <c r="AI213" s="205">
        <f>AI212/1.25</f>
        <v>84.64000000000001</v>
      </c>
      <c r="AJ213" s="207"/>
      <c r="AK213" s="207"/>
      <c r="AL213" s="207"/>
      <c r="AM213" s="205">
        <f>AM212/1.25</f>
        <v>88.4</v>
      </c>
      <c r="AN213" s="202"/>
      <c r="AO213" s="205"/>
      <c r="AP213" s="205">
        <f>AP212/1.25</f>
        <v>84.4</v>
      </c>
      <c r="AQ213" s="205"/>
      <c r="AR213" s="208"/>
      <c r="AS213" s="857" t="s">
        <v>81</v>
      </c>
      <c r="AT213" s="857"/>
      <c r="AU213" s="857"/>
      <c r="AV213" s="857"/>
    </row>
    <row r="214" spans="1:48" ht="27" customHeight="1">
      <c r="A214" s="906" t="s">
        <v>80</v>
      </c>
      <c r="B214" s="906"/>
      <c r="C214" s="906"/>
      <c r="D214" s="906"/>
      <c r="E214" s="906"/>
      <c r="F214" s="906"/>
      <c r="G214" s="906"/>
      <c r="H214" s="907"/>
      <c r="I214" s="158"/>
      <c r="J214" s="36"/>
      <c r="K214" s="36">
        <v>9</v>
      </c>
      <c r="L214" s="36"/>
      <c r="M214" s="36">
        <v>7</v>
      </c>
      <c r="N214" s="36"/>
      <c r="O214" s="36"/>
      <c r="P214" s="36"/>
      <c r="Q214" s="20"/>
      <c r="R214" s="20">
        <v>10</v>
      </c>
      <c r="S214" s="36">
        <v>6</v>
      </c>
      <c r="T214" s="36"/>
      <c r="U214" s="36">
        <v>3</v>
      </c>
      <c r="V214" s="36"/>
      <c r="W214" s="36">
        <v>1</v>
      </c>
      <c r="X214" s="36"/>
      <c r="Y214" s="36">
        <v>2</v>
      </c>
      <c r="Z214" s="381"/>
      <c r="AA214" s="36">
        <v>5</v>
      </c>
      <c r="AB214" s="36"/>
      <c r="AC214" s="36"/>
      <c r="AD214" s="36">
        <v>8</v>
      </c>
      <c r="AE214" s="36"/>
      <c r="AF214" s="36"/>
      <c r="AG214" s="36"/>
      <c r="AH214" s="36"/>
      <c r="AI214" s="36">
        <v>11</v>
      </c>
      <c r="AJ214" s="36"/>
      <c r="AK214" s="36"/>
      <c r="AL214" s="36"/>
      <c r="AM214" s="36">
        <v>4</v>
      </c>
      <c r="AN214" s="237"/>
      <c r="AO214" s="36"/>
      <c r="AP214" s="36">
        <v>12</v>
      </c>
      <c r="AQ214" s="36"/>
      <c r="AR214" s="29"/>
      <c r="AS214" s="857" t="s">
        <v>80</v>
      </c>
      <c r="AT214" s="857"/>
      <c r="AU214" s="857"/>
      <c r="AV214" s="857"/>
    </row>
    <row r="215" spans="1:48" ht="27" customHeight="1">
      <c r="A215" s="906" t="s">
        <v>82</v>
      </c>
      <c r="B215" s="906"/>
      <c r="C215" s="906"/>
      <c r="D215" s="906"/>
      <c r="E215" s="906"/>
      <c r="F215" s="906"/>
      <c r="G215" s="906"/>
      <c r="H215" s="907"/>
      <c r="I215" s="36">
        <f>SUM(I5+I17+I20+I24+I30+I33+I41+I46+I52+I80+I82+I92+I99+I149+I156+I157+I189)/10</f>
        <v>21.3</v>
      </c>
      <c r="J215" s="364"/>
      <c r="K215" s="36"/>
      <c r="L215" s="36"/>
      <c r="M215" s="364"/>
      <c r="N215" s="237"/>
      <c r="O215" s="36"/>
      <c r="P215" s="36">
        <f>SUM(P5+P17+P20+P24+P30+P33+P41+P46+P52+P80+P82+P92+P99+P149+P156+P157+P189)/10</f>
        <v>27.5</v>
      </c>
      <c r="Q215" s="36">
        <f>SUM(Q5+Q17+Q20+Q24+Q30+Q33+Q41+Q46+Q52+Q80+Q82+Q92+Q99+Q149+Q156+Q157+Q189)/10</f>
        <v>24.1</v>
      </c>
      <c r="R215" s="36"/>
      <c r="S215" s="36"/>
      <c r="T215" s="36"/>
      <c r="U215" s="364"/>
      <c r="V215" s="36">
        <f>SUM(V5+V17+V20+V24+V30+V33+V41+V46+V52+V80+V82+V92+V99+V149+V156+V157+V189)/10</f>
        <v>26.4</v>
      </c>
      <c r="W215" s="36"/>
      <c r="X215" s="36">
        <f>SUM(X5+X17+X20+X24+X30+X33+X41+X46+X52+X80+X82+X92+X99+X149+X156+X157+X189)/10</f>
        <v>24.9</v>
      </c>
      <c r="Y215" s="36"/>
      <c r="Z215" s="36">
        <f>SUM(Z5+Z17+Z20+Z24+Z30+Z33+Z41+Z46+Z52+Z80+Z82+Z92+Z99+Z149+Z156+Z157+Z189)/10</f>
        <v>25.8</v>
      </c>
      <c r="AA215" s="36"/>
      <c r="AB215" s="36">
        <f>SUM(AB5+AB17+AB20+AB24+AB30+AB33+AB41+AB46+AB52+AB80+AB82+AB92+AB99+AB149+AB156+AB157+AB189)/10</f>
        <v>25.2</v>
      </c>
      <c r="AC215" s="36"/>
      <c r="AD215" s="36"/>
      <c r="AE215" s="36"/>
      <c r="AF215" s="364"/>
      <c r="AG215" s="36">
        <f>SUM(AG5+AG17+AG20+AG24+AG30+AG33+AG41+AG46+AG52+AG80+AG82+AG92+AG99+AG149+AG156+AG157+AG189)/10</f>
        <v>25.4</v>
      </c>
      <c r="AH215" s="36">
        <f>SUM(AH5+AH17+AH20+AH24+AH30+AH33+AH41+AH46+AH52+AH80+AH82+AH92+AH99+AH149+AH156+AH157+AH189)/10</f>
        <v>25.4</v>
      </c>
      <c r="AI215" s="36"/>
      <c r="AJ215" s="36">
        <f>SUM(AJ5+AJ17+AJ20+AJ24+AJ30+AJ33+AJ41+AJ46+AJ52+AJ80+AJ82+AJ92+AJ99+AJ149+AJ156+AJ157+AJ189)/10</f>
        <v>23.8</v>
      </c>
      <c r="AK215" s="36">
        <f>SUM(AK5+AK17+AK20+AK24+AK30+AK33+AK41+AK46+AK52+AK80+AK82+AK92+AK99+AK149+AK156+AK157+AK189)/10</f>
        <v>26.6</v>
      </c>
      <c r="AL215" s="36"/>
      <c r="AM215" s="36"/>
      <c r="AN215" s="36"/>
      <c r="AO215" s="36"/>
      <c r="AP215" s="36"/>
      <c r="AQ215" s="36"/>
      <c r="AR215" s="36">
        <f>SUM(AR5+AR17+AR20+AR24+AR30+AR33+AR41+AR46+AR52+AR80+AR82+AR92+AR99+AR149+AR156+AR157+AR189)/10</f>
        <v>24.4</v>
      </c>
      <c r="AS215" s="857" t="s">
        <v>591</v>
      </c>
      <c r="AT215" s="857"/>
      <c r="AU215" s="857"/>
      <c r="AV215" s="857"/>
    </row>
    <row r="216" spans="1:48" ht="27" customHeight="1">
      <c r="A216" s="906" t="s">
        <v>83</v>
      </c>
      <c r="B216" s="906"/>
      <c r="C216" s="906"/>
      <c r="D216" s="906"/>
      <c r="E216" s="906"/>
      <c r="F216" s="906"/>
      <c r="G216" s="906"/>
      <c r="H216" s="907"/>
      <c r="I216" s="159">
        <f>SUM(I204)</f>
        <v>98.6</v>
      </c>
      <c r="J216" s="159"/>
      <c r="K216" s="159"/>
      <c r="L216" s="159"/>
      <c r="M216" s="159"/>
      <c r="N216" s="237"/>
      <c r="O216" s="159"/>
      <c r="P216" s="159">
        <f>SUM(P204)</f>
        <v>117.30000000000001</v>
      </c>
      <c r="Q216" s="159">
        <f>SUM(Q204)</f>
        <v>106.70000000000002</v>
      </c>
      <c r="R216" s="159"/>
      <c r="S216" s="159"/>
      <c r="T216" s="159"/>
      <c r="U216" s="159"/>
      <c r="V216" s="159">
        <f>SUM(V204)</f>
        <v>112.69999999999999</v>
      </c>
      <c r="W216" s="36"/>
      <c r="X216" s="159">
        <f>SUM(X204)</f>
        <v>101.3</v>
      </c>
      <c r="Y216" s="36"/>
      <c r="Z216" s="159">
        <f>SUM(Z204)</f>
        <v>108.7</v>
      </c>
      <c r="AA216" s="36"/>
      <c r="AB216" s="159">
        <f>SUM(AB204)</f>
        <v>110</v>
      </c>
      <c r="AC216" s="36"/>
      <c r="AD216" s="36"/>
      <c r="AE216" s="159"/>
      <c r="AF216" s="159"/>
      <c r="AG216" s="159">
        <f>SUM(AG204)</f>
        <v>104.7</v>
      </c>
      <c r="AH216" s="159">
        <f>SUM(AH204)</f>
        <v>103.80000000000001</v>
      </c>
      <c r="AI216" s="159"/>
      <c r="AJ216" s="159">
        <f>SUM(AJ204)</f>
        <v>93.30000000000001</v>
      </c>
      <c r="AK216" s="159">
        <f>SUM(AK204)</f>
        <v>104.3</v>
      </c>
      <c r="AL216" s="159"/>
      <c r="AM216" s="159"/>
      <c r="AN216" s="159"/>
      <c r="AO216" s="36"/>
      <c r="AP216" s="159"/>
      <c r="AQ216" s="159"/>
      <c r="AR216" s="159">
        <f>SUM(AR204)</f>
        <v>108.60000000000001</v>
      </c>
      <c r="AS216" s="857" t="s">
        <v>83</v>
      </c>
      <c r="AT216" s="857"/>
      <c r="AU216" s="857"/>
      <c r="AV216" s="857"/>
    </row>
    <row r="217" spans="1:48" ht="27" customHeight="1">
      <c r="A217" s="906" t="s">
        <v>81</v>
      </c>
      <c r="B217" s="906"/>
      <c r="C217" s="906"/>
      <c r="D217" s="906"/>
      <c r="E217" s="906"/>
      <c r="F217" s="906"/>
      <c r="G217" s="906"/>
      <c r="H217" s="907"/>
      <c r="I217" s="205">
        <f>I216/1.25</f>
        <v>78.88</v>
      </c>
      <c r="J217" s="205"/>
      <c r="K217" s="205"/>
      <c r="L217" s="205"/>
      <c r="M217" s="207"/>
      <c r="N217" s="202"/>
      <c r="O217" s="205"/>
      <c r="P217" s="205">
        <f>P216/1.25</f>
        <v>93.84</v>
      </c>
      <c r="Q217" s="205">
        <f>Q216/1.25</f>
        <v>85.36000000000001</v>
      </c>
      <c r="R217" s="205"/>
      <c r="S217" s="205"/>
      <c r="T217" s="205"/>
      <c r="U217" s="205"/>
      <c r="V217" s="205">
        <f>V216/1.25</f>
        <v>90.16</v>
      </c>
      <c r="W217" s="207"/>
      <c r="X217" s="205">
        <f>X216/1.25</f>
        <v>81.03999999999999</v>
      </c>
      <c r="Y217" s="207"/>
      <c r="Z217" s="205">
        <f>Z216/1.25</f>
        <v>86.96000000000001</v>
      </c>
      <c r="AA217" s="207"/>
      <c r="AB217" s="205">
        <f>AB216/1.25</f>
        <v>88</v>
      </c>
      <c r="AC217" s="207"/>
      <c r="AD217" s="207"/>
      <c r="AE217" s="205"/>
      <c r="AF217" s="205"/>
      <c r="AG217" s="205">
        <f>AG216/1.25</f>
        <v>83.76</v>
      </c>
      <c r="AH217" s="205">
        <f>AH216/1.25</f>
        <v>83.04</v>
      </c>
      <c r="AI217" s="205"/>
      <c r="AJ217" s="205">
        <f>AJ216/1.25</f>
        <v>74.64000000000001</v>
      </c>
      <c r="AK217" s="205">
        <f>AK216/1.25</f>
        <v>83.44</v>
      </c>
      <c r="AL217" s="205"/>
      <c r="AM217" s="205"/>
      <c r="AN217" s="205"/>
      <c r="AO217" s="207"/>
      <c r="AP217" s="205"/>
      <c r="AQ217" s="205"/>
      <c r="AR217" s="205">
        <f>AR216/1.25</f>
        <v>86.88000000000001</v>
      </c>
      <c r="AS217" s="857" t="s">
        <v>81</v>
      </c>
      <c r="AT217" s="857"/>
      <c r="AU217" s="857"/>
      <c r="AV217" s="857"/>
    </row>
    <row r="218" spans="1:48" ht="27" customHeight="1">
      <c r="A218" s="906" t="s">
        <v>85</v>
      </c>
      <c r="B218" s="906"/>
      <c r="C218" s="906"/>
      <c r="D218" s="906"/>
      <c r="E218" s="906"/>
      <c r="F218" s="906"/>
      <c r="G218" s="906"/>
      <c r="H218" s="907"/>
      <c r="I218" s="167">
        <v>11</v>
      </c>
      <c r="J218" s="36"/>
      <c r="K218" s="36"/>
      <c r="L218" s="36"/>
      <c r="M218" s="36"/>
      <c r="N218" s="237"/>
      <c r="O218" s="36"/>
      <c r="P218" s="36">
        <v>1</v>
      </c>
      <c r="Q218" s="36">
        <v>6</v>
      </c>
      <c r="R218" s="36"/>
      <c r="S218" s="20"/>
      <c r="T218" s="36"/>
      <c r="U218" s="36"/>
      <c r="V218" s="36">
        <v>2</v>
      </c>
      <c r="W218" s="36"/>
      <c r="X218" s="36">
        <v>10</v>
      </c>
      <c r="Y218" s="36"/>
      <c r="Z218" s="36">
        <v>4</v>
      </c>
      <c r="AA218" s="36"/>
      <c r="AB218" s="36">
        <v>3</v>
      </c>
      <c r="AC218" s="36"/>
      <c r="AD218" s="36"/>
      <c r="AE218" s="36"/>
      <c r="AF218" s="36"/>
      <c r="AG218" s="36">
        <v>7</v>
      </c>
      <c r="AH218" s="36">
        <v>9</v>
      </c>
      <c r="AI218" s="36"/>
      <c r="AJ218" s="20">
        <v>12</v>
      </c>
      <c r="AK218" s="20">
        <v>8</v>
      </c>
      <c r="AL218" s="36"/>
      <c r="AM218" s="36"/>
      <c r="AN218" s="36"/>
      <c r="AO218" s="36"/>
      <c r="AP218" s="36"/>
      <c r="AQ218" s="36"/>
      <c r="AR218" s="29">
        <v>5</v>
      </c>
      <c r="AS218" s="857" t="s">
        <v>85</v>
      </c>
      <c r="AT218" s="857"/>
      <c r="AU218" s="857"/>
      <c r="AV218" s="857"/>
    </row>
    <row r="219" spans="1:48" ht="27" customHeight="1">
      <c r="A219" s="906" t="s">
        <v>207</v>
      </c>
      <c r="B219" s="906"/>
      <c r="C219" s="906"/>
      <c r="D219" s="906"/>
      <c r="E219" s="906"/>
      <c r="F219" s="906"/>
      <c r="G219" s="906"/>
      <c r="H219" s="907"/>
      <c r="I219" s="158"/>
      <c r="J219" s="364">
        <f>SUM(J5+J17+J20+J24+J30+J33+J41+J46+J52+J80+J82+J92+J99+J149+J156+J157+J189)/10</f>
        <v>24</v>
      </c>
      <c r="K219" s="36"/>
      <c r="L219" s="364">
        <f>SUM(L5+L17+L20+L24+L30+L33+L41+L46+L52+L80+L82+L92+L99+L149+L156+L157+L189)/10</f>
        <v>23.2</v>
      </c>
      <c r="M219" s="364"/>
      <c r="N219" s="364">
        <f>SUM(N5+N17+N20+N24+N30+N33+N41+N46+N52+N80+N82+N92+N99+N149+N156+N157+N189)/10</f>
        <v>24.4</v>
      </c>
      <c r="O219" s="364">
        <f>SUM(O5+O17+O20+O24+O30+O33+O41+O46+O52+O80+O82+O92+O99+O149+O156+O157+O189)/10</f>
        <v>23.2</v>
      </c>
      <c r="P219" s="36"/>
      <c r="Q219" s="36"/>
      <c r="R219" s="364"/>
      <c r="S219" s="36"/>
      <c r="T219" s="364">
        <f>SUM(T5+T17+T20+T24+T30+T33+T41+T46+T52+T80+T82+T92+T99+T149+T156+T157+T189)/10</f>
        <v>24.9</v>
      </c>
      <c r="U219" s="36"/>
      <c r="V219" s="36"/>
      <c r="W219" s="36"/>
      <c r="X219" s="36"/>
      <c r="Y219" s="36"/>
      <c r="Z219" s="359"/>
      <c r="AA219" s="36"/>
      <c r="AB219" s="36"/>
      <c r="AC219" s="364">
        <f>SUM(AC5+AC17+AC20+AC24+AC30+AC33+AC41+AC46+AC52+AC80+AC82+AC92+AC99+AC149+AC156+AC157+AC189)/10</f>
        <v>25.6</v>
      </c>
      <c r="AD219" s="36"/>
      <c r="AE219" s="364">
        <f>SUM(AE5+AE17+AE20+AE24+AE30+AE33+AE41+AE46+AE52+AE80+AE82+AE92+AE99+AE149+AE156+AE157+AE189)/10</f>
        <v>25.9</v>
      </c>
      <c r="AF219" s="364">
        <f>SUM(AF5+AF17+AF20+AF24+AF30+AF33+AF41+AF46+AF52+AF80+AF82+AF92+AF99+AF149+AF156+AF157+AF189)/10</f>
        <v>23.7</v>
      </c>
      <c r="AG219" s="364"/>
      <c r="AH219" s="36"/>
      <c r="AI219" s="36"/>
      <c r="AJ219" s="364"/>
      <c r="AK219" s="364"/>
      <c r="AL219" s="364">
        <f>SUM(AL5+AL17+AL20+AL24+AL30+AL33+AL41+AL46+AL52+AL80+AL82+AL92+AL99+AL149+AL156+AL157+AL189)/10</f>
        <v>25.4</v>
      </c>
      <c r="AM219" s="36"/>
      <c r="AN219" s="364">
        <f>SUM(AN5+AN17+AN20+AN24+AN30+AN33+AN41+AN46+AN52+AN80+AN82+AN92+AN99+AN149+AN156+AN157+AN189)/10</f>
        <v>25</v>
      </c>
      <c r="AO219" s="364">
        <f>SUM(AO5+AO17+AO20+AO24+AO30+AO33+AO41+AO46+AO52+AO80+AO82+AO92+AO99+AO149+AO156+AO157+AO189)/10</f>
        <v>22.7</v>
      </c>
      <c r="AP219" s="36"/>
      <c r="AQ219" s="364">
        <f>SUM(AQ5+AQ17+AQ20+AQ24+AQ30+AQ33+AQ41+AQ46+AQ52+AQ80+AQ82+AQ92+AQ99+AQ149+AQ156+AQ157+AQ189)/10</f>
        <v>23.4</v>
      </c>
      <c r="AR219" s="29"/>
      <c r="AS219" s="857" t="s">
        <v>592</v>
      </c>
      <c r="AT219" s="857"/>
      <c r="AU219" s="857"/>
      <c r="AV219" s="857"/>
    </row>
    <row r="220" spans="1:48" ht="27" customHeight="1">
      <c r="A220" s="906" t="s">
        <v>208</v>
      </c>
      <c r="B220" s="906"/>
      <c r="C220" s="906"/>
      <c r="D220" s="906"/>
      <c r="E220" s="906"/>
      <c r="F220" s="906"/>
      <c r="G220" s="906"/>
      <c r="H220" s="907"/>
      <c r="I220" s="160"/>
      <c r="J220" s="159">
        <f>SUM(J204)</f>
        <v>105.5</v>
      </c>
      <c r="K220" s="159"/>
      <c r="L220" s="159">
        <f>SUM(L204)</f>
        <v>83.5</v>
      </c>
      <c r="M220" s="36"/>
      <c r="N220" s="159">
        <f>SUM(N204)</f>
        <v>100.69999999999999</v>
      </c>
      <c r="O220" s="159">
        <f>SUM(O204)</f>
        <v>100.7</v>
      </c>
      <c r="P220" s="36"/>
      <c r="Q220" s="159"/>
      <c r="R220" s="159"/>
      <c r="S220" s="36"/>
      <c r="T220" s="159">
        <f>SUM(T204)</f>
        <v>105.9</v>
      </c>
      <c r="U220" s="36"/>
      <c r="V220" s="36"/>
      <c r="W220" s="36"/>
      <c r="X220" s="36"/>
      <c r="Y220" s="36"/>
      <c r="Z220" s="359"/>
      <c r="AA220" s="36"/>
      <c r="AB220" s="36"/>
      <c r="AC220" s="159">
        <f>SUM(AC204)</f>
        <v>100.39999999999999</v>
      </c>
      <c r="AD220" s="36"/>
      <c r="AE220" s="159">
        <f>SUM(AE204)</f>
        <v>99.39999999999999</v>
      </c>
      <c r="AF220" s="159">
        <f>SUM(AF204)</f>
        <v>97</v>
      </c>
      <c r="AG220" s="159"/>
      <c r="AH220" s="36"/>
      <c r="AI220" s="36"/>
      <c r="AJ220" s="159"/>
      <c r="AK220" s="159"/>
      <c r="AL220" s="159">
        <f>SUM(AL204)</f>
        <v>108.94999999999999</v>
      </c>
      <c r="AM220" s="159"/>
      <c r="AN220" s="159">
        <f>SUM(AN204)</f>
        <v>101.85</v>
      </c>
      <c r="AO220" s="159">
        <f>SUM(AO204)</f>
        <v>101.9</v>
      </c>
      <c r="AP220" s="36"/>
      <c r="AQ220" s="159">
        <f>SUM(AQ204)</f>
        <v>98</v>
      </c>
      <c r="AR220" s="29"/>
      <c r="AS220" s="857" t="s">
        <v>208</v>
      </c>
      <c r="AT220" s="857"/>
      <c r="AU220" s="857"/>
      <c r="AV220" s="857"/>
    </row>
    <row r="221" spans="1:48" ht="27" customHeight="1">
      <c r="A221" s="906" t="s">
        <v>81</v>
      </c>
      <c r="B221" s="906"/>
      <c r="C221" s="906"/>
      <c r="D221" s="906"/>
      <c r="E221" s="906"/>
      <c r="F221" s="906"/>
      <c r="G221" s="906"/>
      <c r="H221" s="907"/>
      <c r="I221" s="204"/>
      <c r="J221" s="205">
        <f>J220/1.25</f>
        <v>84.4</v>
      </c>
      <c r="K221" s="205"/>
      <c r="L221" s="205">
        <f>L220/1.25</f>
        <v>66.8</v>
      </c>
      <c r="M221" s="207"/>
      <c r="N221" s="205">
        <f>N220/1.25</f>
        <v>80.55999999999999</v>
      </c>
      <c r="O221" s="205">
        <f>O220/1.25</f>
        <v>80.56</v>
      </c>
      <c r="P221" s="207"/>
      <c r="Q221" s="205"/>
      <c r="R221" s="205"/>
      <c r="S221" s="207"/>
      <c r="T221" s="205">
        <f>T220/1.25</f>
        <v>84.72</v>
      </c>
      <c r="U221" s="207"/>
      <c r="V221" s="207"/>
      <c r="W221" s="207"/>
      <c r="X221" s="207"/>
      <c r="Y221" s="207"/>
      <c r="Z221" s="377"/>
      <c r="AA221" s="207"/>
      <c r="AB221" s="207"/>
      <c r="AC221" s="205">
        <f>AC220/1.25</f>
        <v>80.32</v>
      </c>
      <c r="AD221" s="207"/>
      <c r="AE221" s="205">
        <f>AE220/1.25</f>
        <v>79.52</v>
      </c>
      <c r="AF221" s="205">
        <f>AF220/1.25</f>
        <v>77.6</v>
      </c>
      <c r="AG221" s="205"/>
      <c r="AH221" s="207"/>
      <c r="AI221" s="207"/>
      <c r="AJ221" s="205"/>
      <c r="AK221" s="205"/>
      <c r="AL221" s="205">
        <f>AL220/1.25</f>
        <v>87.16</v>
      </c>
      <c r="AM221" s="205"/>
      <c r="AN221" s="205">
        <f>AN220/1.25</f>
        <v>81.47999999999999</v>
      </c>
      <c r="AO221" s="205">
        <f>AO220/1.25</f>
        <v>81.52000000000001</v>
      </c>
      <c r="AP221" s="207"/>
      <c r="AQ221" s="205">
        <f>AQ220/1.25</f>
        <v>78.4</v>
      </c>
      <c r="AR221" s="208"/>
      <c r="AS221" s="857" t="s">
        <v>81</v>
      </c>
      <c r="AT221" s="857"/>
      <c r="AU221" s="857"/>
      <c r="AV221" s="857"/>
    </row>
    <row r="222" spans="1:48" ht="24" customHeight="1">
      <c r="A222" s="906" t="s">
        <v>209</v>
      </c>
      <c r="B222" s="906"/>
      <c r="C222" s="906"/>
      <c r="D222" s="906"/>
      <c r="E222" s="906"/>
      <c r="F222" s="906"/>
      <c r="G222" s="906"/>
      <c r="H222" s="907"/>
      <c r="I222" s="158"/>
      <c r="J222" s="36">
        <v>3</v>
      </c>
      <c r="K222" s="36"/>
      <c r="L222" s="36">
        <v>12</v>
      </c>
      <c r="M222" s="36"/>
      <c r="N222" s="36" t="s">
        <v>393</v>
      </c>
      <c r="O222" s="36" t="s">
        <v>393</v>
      </c>
      <c r="P222" s="36"/>
      <c r="Q222" s="36"/>
      <c r="R222" s="36"/>
      <c r="S222" s="36"/>
      <c r="T222" s="36">
        <v>2</v>
      </c>
      <c r="U222" s="36"/>
      <c r="V222" s="36"/>
      <c r="W222" s="36"/>
      <c r="X222" s="36"/>
      <c r="Y222" s="36"/>
      <c r="Z222" s="377"/>
      <c r="AA222" s="36"/>
      <c r="AB222" s="36"/>
      <c r="AC222" s="36">
        <v>8</v>
      </c>
      <c r="AD222" s="36"/>
      <c r="AE222" s="36">
        <v>9</v>
      </c>
      <c r="AF222" s="36">
        <v>11</v>
      </c>
      <c r="AG222" s="36">
        <v>3</v>
      </c>
      <c r="AH222" s="36"/>
      <c r="AI222" s="36"/>
      <c r="AJ222" s="36"/>
      <c r="AK222" s="36"/>
      <c r="AL222" s="36">
        <v>1</v>
      </c>
      <c r="AM222" s="36"/>
      <c r="AN222" s="36">
        <v>5</v>
      </c>
      <c r="AO222" s="36">
        <v>4</v>
      </c>
      <c r="AP222" s="36"/>
      <c r="AQ222" s="36">
        <v>10</v>
      </c>
      <c r="AR222" s="29"/>
      <c r="AS222" s="857" t="s">
        <v>209</v>
      </c>
      <c r="AT222" s="857"/>
      <c r="AU222" s="857"/>
      <c r="AV222" s="857"/>
    </row>
    <row r="223" spans="1:48" ht="27" customHeight="1" thickBot="1">
      <c r="A223" s="906" t="s">
        <v>86</v>
      </c>
      <c r="B223" s="906"/>
      <c r="C223" s="906"/>
      <c r="D223" s="906"/>
      <c r="E223" s="906"/>
      <c r="F223" s="906"/>
      <c r="G223" s="906"/>
      <c r="H223" s="907"/>
      <c r="I223" s="314">
        <v>32</v>
      </c>
      <c r="J223" s="320" t="s">
        <v>594</v>
      </c>
      <c r="K223" s="319">
        <v>15</v>
      </c>
      <c r="L223" s="320">
        <v>36</v>
      </c>
      <c r="M223" s="319">
        <v>13</v>
      </c>
      <c r="N223" s="320" t="s">
        <v>595</v>
      </c>
      <c r="O223" s="320" t="s">
        <v>595</v>
      </c>
      <c r="P223" s="318">
        <v>1</v>
      </c>
      <c r="Q223" s="318">
        <v>16</v>
      </c>
      <c r="R223" s="319">
        <v>17</v>
      </c>
      <c r="S223" s="319" t="s">
        <v>593</v>
      </c>
      <c r="T223" s="320">
        <v>18</v>
      </c>
      <c r="U223" s="319">
        <v>5</v>
      </c>
      <c r="V223" s="318">
        <v>2</v>
      </c>
      <c r="W223" s="319">
        <v>3</v>
      </c>
      <c r="X223" s="318">
        <v>27</v>
      </c>
      <c r="Y223" s="319">
        <v>4</v>
      </c>
      <c r="Z223" s="666" t="s">
        <v>593</v>
      </c>
      <c r="AA223" s="319">
        <v>8</v>
      </c>
      <c r="AB223" s="318">
        <v>7</v>
      </c>
      <c r="AC223" s="320">
        <v>30</v>
      </c>
      <c r="AD223" s="319">
        <v>14</v>
      </c>
      <c r="AE223" s="320">
        <v>31</v>
      </c>
      <c r="AF223" s="320">
        <v>34</v>
      </c>
      <c r="AG223" s="318">
        <v>22</v>
      </c>
      <c r="AH223" s="318">
        <v>24</v>
      </c>
      <c r="AI223" s="319">
        <v>19</v>
      </c>
      <c r="AJ223" s="318">
        <v>35</v>
      </c>
      <c r="AK223" s="318">
        <v>23</v>
      </c>
      <c r="AL223" s="320">
        <v>9</v>
      </c>
      <c r="AM223" s="319">
        <v>6</v>
      </c>
      <c r="AN223" s="320">
        <v>26</v>
      </c>
      <c r="AO223" s="320">
        <v>25</v>
      </c>
      <c r="AP223" s="319" t="s">
        <v>594</v>
      </c>
      <c r="AQ223" s="320">
        <v>33</v>
      </c>
      <c r="AR223" s="667">
        <v>12</v>
      </c>
      <c r="AS223" s="857" t="s">
        <v>86</v>
      </c>
      <c r="AT223" s="857"/>
      <c r="AU223" s="857"/>
      <c r="AV223" s="857"/>
    </row>
    <row r="224" spans="7:48" s="79" customFormat="1" ht="24.75" customHeight="1">
      <c r="G224" s="925">
        <v>42370</v>
      </c>
      <c r="H224" s="926"/>
      <c r="I224" s="405">
        <f>I216/1.25</f>
        <v>78.88</v>
      </c>
      <c r="J224" s="405">
        <f>J220/1.25</f>
        <v>84.4</v>
      </c>
      <c r="K224" s="405">
        <f>K212/1.25</f>
        <v>85.6</v>
      </c>
      <c r="L224" s="405">
        <f>L220/1.25</f>
        <v>66.8</v>
      </c>
      <c r="M224" s="405">
        <f>M212/1.25</f>
        <v>85.84</v>
      </c>
      <c r="N224" s="405">
        <f>N220/1.25</f>
        <v>80.55999999999999</v>
      </c>
      <c r="O224" s="405">
        <f>O220/1.25</f>
        <v>80.56</v>
      </c>
      <c r="P224" s="405">
        <f>P216/1.25</f>
        <v>93.84</v>
      </c>
      <c r="Q224" s="405">
        <f>Q216/1.25</f>
        <v>85.36000000000001</v>
      </c>
      <c r="R224" s="405">
        <f>R212/1.25</f>
        <v>84.8</v>
      </c>
      <c r="S224" s="405">
        <f>S212/1.25</f>
        <v>86.96000000000001</v>
      </c>
      <c r="T224" s="405">
        <f>T220/1.25</f>
        <v>84.72</v>
      </c>
      <c r="U224" s="405">
        <f>U212/1.25</f>
        <v>88.55999999999999</v>
      </c>
      <c r="V224" s="405">
        <f>V216/1.25</f>
        <v>90.16</v>
      </c>
      <c r="W224" s="405">
        <f>W212/1.25</f>
        <v>89.83999999999999</v>
      </c>
      <c r="X224" s="405">
        <f>X216/1.25</f>
        <v>81.03999999999999</v>
      </c>
      <c r="Y224" s="405">
        <f>Y212/1.25</f>
        <v>89.36000000000001</v>
      </c>
      <c r="Z224" s="405">
        <f>Z216/1.25</f>
        <v>86.96000000000001</v>
      </c>
      <c r="AA224" s="405">
        <f>AA212/1.25</f>
        <v>87.36</v>
      </c>
      <c r="AB224" s="405">
        <f>AB216/1.25</f>
        <v>88</v>
      </c>
      <c r="AC224" s="405">
        <f>AC220/1.25</f>
        <v>80.32</v>
      </c>
      <c r="AD224" s="405">
        <f>AD212/1.25</f>
        <v>85.75999999999999</v>
      </c>
      <c r="AE224" s="405">
        <f>AE220/1.25</f>
        <v>79.52</v>
      </c>
      <c r="AF224" s="405">
        <f>AF220/1.25</f>
        <v>77.6</v>
      </c>
      <c r="AG224" s="405">
        <f>AG216/1.25</f>
        <v>83.76</v>
      </c>
      <c r="AH224" s="405">
        <f>AH216/1.25</f>
        <v>83.04</v>
      </c>
      <c r="AI224" s="405">
        <f>AI212/1.25</f>
        <v>84.64000000000001</v>
      </c>
      <c r="AJ224" s="405">
        <f>AJ216/1.25</f>
        <v>74.64000000000001</v>
      </c>
      <c r="AK224" s="405">
        <f>AK216/1.25</f>
        <v>83.44</v>
      </c>
      <c r="AL224" s="405">
        <f>AL220/1.25</f>
        <v>87.16</v>
      </c>
      <c r="AM224" s="405">
        <f>AM212/1.25</f>
        <v>88.4</v>
      </c>
      <c r="AN224" s="405">
        <f>AN220/1.25</f>
        <v>81.47999999999999</v>
      </c>
      <c r="AO224" s="405">
        <f>AO220/1.25</f>
        <v>81.52000000000001</v>
      </c>
      <c r="AP224" s="405">
        <f>AP212/1.25</f>
        <v>84.4</v>
      </c>
      <c r="AQ224" s="405">
        <f>AQ220/1.25</f>
        <v>78.4</v>
      </c>
      <c r="AR224" s="406">
        <f>AR216/1.25</f>
        <v>86.88000000000001</v>
      </c>
      <c r="AS224" s="856" t="s">
        <v>588</v>
      </c>
      <c r="AT224" s="856"/>
      <c r="AU224" s="856"/>
      <c r="AV224" s="856"/>
    </row>
    <row r="225" spans="7:50" ht="24.75" customHeight="1" thickBot="1">
      <c r="G225" s="923">
        <v>42005</v>
      </c>
      <c r="H225" s="924"/>
      <c r="I225" s="250">
        <v>84.32</v>
      </c>
      <c r="J225" s="251">
        <v>87.04</v>
      </c>
      <c r="K225" s="358">
        <v>87.28</v>
      </c>
      <c r="L225" s="251">
        <v>68.88</v>
      </c>
      <c r="M225" s="251">
        <v>88.32</v>
      </c>
      <c r="N225" s="251">
        <v>84.8</v>
      </c>
      <c r="O225" s="251">
        <v>84.64</v>
      </c>
      <c r="P225" s="251">
        <v>94.48</v>
      </c>
      <c r="Q225" s="251">
        <v>86.88</v>
      </c>
      <c r="R225" s="251">
        <v>87.28</v>
      </c>
      <c r="S225" s="251">
        <v>89.52</v>
      </c>
      <c r="T225" s="251">
        <v>84.4</v>
      </c>
      <c r="U225" s="251">
        <v>92</v>
      </c>
      <c r="V225" s="251">
        <v>91.52</v>
      </c>
      <c r="W225" s="251">
        <v>91.84</v>
      </c>
      <c r="X225" s="251">
        <v>82.96</v>
      </c>
      <c r="Y225" s="251">
        <v>90.8</v>
      </c>
      <c r="Z225" s="251">
        <v>87.04</v>
      </c>
      <c r="AA225" s="251">
        <v>87.84</v>
      </c>
      <c r="AB225" s="251">
        <v>90</v>
      </c>
      <c r="AC225" s="358">
        <v>83.36</v>
      </c>
      <c r="AD225" s="251">
        <v>88</v>
      </c>
      <c r="AE225" s="251">
        <v>81.2</v>
      </c>
      <c r="AF225" s="251">
        <v>82.24</v>
      </c>
      <c r="AG225" s="251">
        <v>85.84</v>
      </c>
      <c r="AH225" s="251">
        <v>83.68</v>
      </c>
      <c r="AI225" s="251">
        <v>86.16</v>
      </c>
      <c r="AJ225" s="251">
        <v>76.88</v>
      </c>
      <c r="AK225" s="251">
        <v>86.16</v>
      </c>
      <c r="AL225" s="251">
        <v>89.24</v>
      </c>
      <c r="AM225" s="251">
        <v>90.4</v>
      </c>
      <c r="AN225" s="251">
        <v>83.64</v>
      </c>
      <c r="AO225" s="251">
        <v>83.92</v>
      </c>
      <c r="AP225" s="251">
        <v>85.36</v>
      </c>
      <c r="AQ225" s="251">
        <v>82.8</v>
      </c>
      <c r="AR225" s="252">
        <v>88.72</v>
      </c>
      <c r="AS225" s="855" t="s">
        <v>558</v>
      </c>
      <c r="AT225" s="855"/>
      <c r="AU225" s="855"/>
      <c r="AV225" s="855"/>
      <c r="AX225" s="79"/>
    </row>
    <row r="226" spans="8:44" s="254" customFormat="1" ht="26.25" customHeight="1">
      <c r="H226" s="255"/>
      <c r="I226" s="256"/>
      <c r="J226" s="257"/>
      <c r="K226" s="257"/>
      <c r="L226" s="257"/>
      <c r="Z226" s="359"/>
      <c r="AR226" s="255"/>
    </row>
    <row r="227" spans="8:44" ht="15" customHeight="1">
      <c r="H227" s="518">
        <v>94</v>
      </c>
      <c r="I227" s="101"/>
      <c r="J227" s="83"/>
      <c r="K227" s="83"/>
      <c r="L227" s="83"/>
      <c r="M227" s="83"/>
      <c r="N227" s="83"/>
      <c r="O227" s="83"/>
      <c r="P227" s="83"/>
      <c r="Q227" s="83"/>
      <c r="R227" s="83"/>
      <c r="S227" s="83"/>
      <c r="T227" s="83"/>
      <c r="U227" s="83"/>
      <c r="V227" s="83"/>
      <c r="W227" s="83"/>
      <c r="X227" s="83"/>
      <c r="Y227" s="83"/>
      <c r="Z227" s="359"/>
      <c r="AA227" s="83"/>
      <c r="AB227" s="83"/>
      <c r="AC227" s="83"/>
      <c r="AD227" s="83"/>
      <c r="AE227" s="83"/>
      <c r="AF227" s="83"/>
      <c r="AG227" s="83"/>
      <c r="AH227" s="83"/>
      <c r="AI227" s="83"/>
      <c r="AJ227" s="83"/>
      <c r="AK227" s="83"/>
      <c r="AL227" s="83"/>
      <c r="AM227" s="83"/>
      <c r="AN227" s="83"/>
      <c r="AO227" s="83"/>
      <c r="AP227" s="83"/>
      <c r="AQ227" s="83"/>
      <c r="AR227" s="100"/>
    </row>
    <row r="228" spans="8:47" ht="15" customHeight="1">
      <c r="H228" s="519">
        <v>92</v>
      </c>
      <c r="I228" s="101"/>
      <c r="J228" s="148"/>
      <c r="K228" s="148"/>
      <c r="L228" s="148"/>
      <c r="M228" s="83"/>
      <c r="N228" s="95"/>
      <c r="O228" s="95"/>
      <c r="P228" s="224"/>
      <c r="Q228" s="83"/>
      <c r="R228" s="83"/>
      <c r="S228" s="83"/>
      <c r="T228" s="83"/>
      <c r="U228" s="95"/>
      <c r="V228" s="83"/>
      <c r="W228" s="83"/>
      <c r="X228" s="83"/>
      <c r="Y228" s="83"/>
      <c r="Z228" s="359"/>
      <c r="AA228" s="83"/>
      <c r="AB228" s="83"/>
      <c r="AC228" s="83"/>
      <c r="AD228" s="83"/>
      <c r="AE228" s="83"/>
      <c r="AF228" s="83"/>
      <c r="AG228" s="83"/>
      <c r="AH228" s="83"/>
      <c r="AI228" s="83"/>
      <c r="AJ228" s="83"/>
      <c r="AK228" s="83"/>
      <c r="AL228" s="83"/>
      <c r="AM228" s="83"/>
      <c r="AN228" s="83"/>
      <c r="AO228" s="83"/>
      <c r="AP228" s="83"/>
      <c r="AQ228" s="151"/>
      <c r="AR228" s="100"/>
      <c r="AS228" s="516">
        <v>92</v>
      </c>
      <c r="AT228" s="65"/>
      <c r="AU228" s="65"/>
    </row>
    <row r="229" spans="8:47" ht="15" customHeight="1">
      <c r="H229" s="519">
        <v>90</v>
      </c>
      <c r="I229" s="101"/>
      <c r="J229" s="148"/>
      <c r="K229" s="148"/>
      <c r="L229" s="148"/>
      <c r="M229" s="83"/>
      <c r="N229" s="95"/>
      <c r="O229" s="95"/>
      <c r="P229" s="224"/>
      <c r="Q229" s="83"/>
      <c r="R229" s="83"/>
      <c r="S229" s="83"/>
      <c r="T229" s="83"/>
      <c r="U229" s="95"/>
      <c r="V229" s="95"/>
      <c r="W229" s="95"/>
      <c r="X229" s="83"/>
      <c r="Y229" s="95"/>
      <c r="Z229" s="83"/>
      <c r="AA229" s="83"/>
      <c r="AB229" s="95"/>
      <c r="AC229" s="83"/>
      <c r="AD229" s="83"/>
      <c r="AE229" s="83"/>
      <c r="AF229" s="83"/>
      <c r="AG229" s="83"/>
      <c r="AH229" s="83"/>
      <c r="AI229" s="95"/>
      <c r="AJ229" s="83"/>
      <c r="AK229" s="83"/>
      <c r="AL229" s="83"/>
      <c r="AM229" s="83"/>
      <c r="AN229" s="95"/>
      <c r="AO229" s="83"/>
      <c r="AP229" s="83"/>
      <c r="AQ229" s="151"/>
      <c r="AR229" s="100"/>
      <c r="AS229" s="517">
        <v>90</v>
      </c>
      <c r="AT229" s="65"/>
      <c r="AU229" s="65"/>
    </row>
    <row r="230" spans="8:47" ht="15" customHeight="1">
      <c r="H230" s="519">
        <v>88</v>
      </c>
      <c r="I230" s="101"/>
      <c r="J230" s="148"/>
      <c r="K230" s="148"/>
      <c r="L230" s="148"/>
      <c r="M230" s="95"/>
      <c r="N230" s="95"/>
      <c r="O230" s="95"/>
      <c r="P230" s="224"/>
      <c r="Q230" s="83"/>
      <c r="R230" s="83"/>
      <c r="S230" s="95"/>
      <c r="T230" s="83"/>
      <c r="U230" s="95"/>
      <c r="V230" s="224"/>
      <c r="W230" s="226"/>
      <c r="X230" s="83"/>
      <c r="Y230" s="226"/>
      <c r="Z230" s="83"/>
      <c r="AA230" s="95"/>
      <c r="AB230" s="95"/>
      <c r="AC230" s="83"/>
      <c r="AD230" s="83"/>
      <c r="AE230" s="83"/>
      <c r="AF230" s="83"/>
      <c r="AG230" s="83"/>
      <c r="AH230" s="83"/>
      <c r="AI230" s="95"/>
      <c r="AJ230" s="83"/>
      <c r="AK230" s="83"/>
      <c r="AL230" s="95"/>
      <c r="AM230" s="95"/>
      <c r="AN230" s="95"/>
      <c r="AO230" s="95"/>
      <c r="AP230" s="83"/>
      <c r="AQ230" s="151"/>
      <c r="AR230" s="100"/>
      <c r="AS230" s="517">
        <v>88</v>
      </c>
      <c r="AT230" s="65"/>
      <c r="AU230" s="65"/>
    </row>
    <row r="231" spans="8:47" ht="15" customHeight="1">
      <c r="H231" s="519">
        <v>86</v>
      </c>
      <c r="I231" s="103"/>
      <c r="J231" s="149"/>
      <c r="K231" s="149"/>
      <c r="L231" s="149"/>
      <c r="M231" s="95"/>
      <c r="N231" s="95"/>
      <c r="O231" s="95"/>
      <c r="P231" s="224"/>
      <c r="Q231" s="83"/>
      <c r="R231" s="83"/>
      <c r="S231" s="95"/>
      <c r="T231" s="95"/>
      <c r="U231" s="226"/>
      <c r="V231" s="96"/>
      <c r="W231" s="109"/>
      <c r="X231" s="83"/>
      <c r="Y231" s="109"/>
      <c r="Z231" s="95"/>
      <c r="AA231" s="109"/>
      <c r="AB231" s="224"/>
      <c r="AC231" s="95"/>
      <c r="AD231" s="95"/>
      <c r="AE231" s="83"/>
      <c r="AF231" s="83"/>
      <c r="AG231" s="83"/>
      <c r="AH231" s="83"/>
      <c r="AI231" s="95"/>
      <c r="AJ231" s="95"/>
      <c r="AK231" s="83"/>
      <c r="AL231" s="95"/>
      <c r="AM231" s="226"/>
      <c r="AN231" s="95"/>
      <c r="AO231" s="95"/>
      <c r="AP231" s="95"/>
      <c r="AQ231" s="152"/>
      <c r="AR231" s="648"/>
      <c r="AS231" s="517">
        <v>86</v>
      </c>
      <c r="AT231" s="65"/>
      <c r="AU231" s="65"/>
    </row>
    <row r="232" spans="8:48" ht="15" customHeight="1" thickBot="1">
      <c r="H232" s="519">
        <v>84</v>
      </c>
      <c r="I232" s="104"/>
      <c r="J232" s="149"/>
      <c r="K232" s="368"/>
      <c r="L232" s="150"/>
      <c r="M232" s="227"/>
      <c r="N232" s="108"/>
      <c r="O232" s="108"/>
      <c r="P232" s="228"/>
      <c r="Q232" s="228"/>
      <c r="R232" s="108"/>
      <c r="S232" s="227"/>
      <c r="T232" s="108"/>
      <c r="U232" s="227"/>
      <c r="V232" s="105"/>
      <c r="W232" s="110"/>
      <c r="X232" s="106"/>
      <c r="Y232" s="110"/>
      <c r="Z232" s="228"/>
      <c r="AA232" s="110"/>
      <c r="AB232" s="228"/>
      <c r="AC232" s="108"/>
      <c r="AD232" s="227"/>
      <c r="AE232" s="108"/>
      <c r="AF232" s="106"/>
      <c r="AG232" s="108"/>
      <c r="AH232" s="108"/>
      <c r="AI232" s="108"/>
      <c r="AJ232" s="108"/>
      <c r="AK232" s="108"/>
      <c r="AL232" s="238"/>
      <c r="AM232" s="227"/>
      <c r="AN232" s="108"/>
      <c r="AO232" s="108"/>
      <c r="AP232" s="108"/>
      <c r="AQ232" s="153"/>
      <c r="AR232" s="113"/>
      <c r="AS232" s="517">
        <v>84</v>
      </c>
      <c r="AT232" s="65"/>
      <c r="AU232" s="65"/>
      <c r="AV232" s="193"/>
    </row>
    <row r="233" spans="8:47" ht="15" customHeight="1">
      <c r="H233" s="519">
        <v>82</v>
      </c>
      <c r="I233" s="632"/>
      <c r="J233" s="235"/>
      <c r="K233" s="369"/>
      <c r="L233" s="170"/>
      <c r="M233" s="111"/>
      <c r="N233" s="107"/>
      <c r="O233" s="107"/>
      <c r="P233" s="225"/>
      <c r="Q233" s="225"/>
      <c r="R233" s="242"/>
      <c r="S233" s="242"/>
      <c r="T233" s="222"/>
      <c r="U233" s="242"/>
      <c r="V233" s="97"/>
      <c r="W233" s="111"/>
      <c r="X233" s="107"/>
      <c r="Y233" s="111"/>
      <c r="Z233" s="225"/>
      <c r="AA233" s="111"/>
      <c r="AB233" s="225"/>
      <c r="AC233" s="107"/>
      <c r="AD233" s="111"/>
      <c r="AE233" s="107"/>
      <c r="AF233" s="98"/>
      <c r="AG233" s="225"/>
      <c r="AH233" s="225"/>
      <c r="AI233" s="242"/>
      <c r="AJ233" s="107"/>
      <c r="AK233" s="225"/>
      <c r="AL233" s="222"/>
      <c r="AM233" s="242"/>
      <c r="AN233" s="107"/>
      <c r="AO233" s="107"/>
      <c r="AP233" s="242"/>
      <c r="AQ233" s="407"/>
      <c r="AR233" s="564"/>
      <c r="AS233" s="517">
        <v>82</v>
      </c>
      <c r="AT233" s="65"/>
      <c r="AU233" s="65"/>
    </row>
    <row r="234" spans="8:47" ht="15" customHeight="1">
      <c r="H234" s="519">
        <v>80</v>
      </c>
      <c r="I234" s="103"/>
      <c r="J234" s="233"/>
      <c r="K234" s="367"/>
      <c r="L234" s="149"/>
      <c r="M234" s="109"/>
      <c r="N234" s="95"/>
      <c r="O234" s="95"/>
      <c r="P234" s="224"/>
      <c r="Q234" s="224"/>
      <c r="R234" s="226"/>
      <c r="S234" s="226"/>
      <c r="T234" s="223"/>
      <c r="U234" s="226"/>
      <c r="V234" s="96"/>
      <c r="W234" s="109"/>
      <c r="X234" s="224"/>
      <c r="Y234" s="109"/>
      <c r="Z234" s="224"/>
      <c r="AA234" s="109"/>
      <c r="AB234" s="224"/>
      <c r="AC234" s="95"/>
      <c r="AD234" s="109"/>
      <c r="AE234" s="95"/>
      <c r="AF234" s="95"/>
      <c r="AG234" s="224"/>
      <c r="AH234" s="224"/>
      <c r="AI234" s="226"/>
      <c r="AJ234" s="95"/>
      <c r="AK234" s="224"/>
      <c r="AL234" s="223"/>
      <c r="AM234" s="226"/>
      <c r="AN234" s="223"/>
      <c r="AO234" s="162"/>
      <c r="AP234" s="226"/>
      <c r="AQ234" s="152"/>
      <c r="AR234" s="112"/>
      <c r="AS234" s="517">
        <v>80</v>
      </c>
      <c r="AT234" s="65"/>
      <c r="AU234" s="65"/>
    </row>
    <row r="235" spans="8:47" ht="15" customHeight="1">
      <c r="H235" s="519">
        <v>78</v>
      </c>
      <c r="I235" s="103"/>
      <c r="J235" s="233"/>
      <c r="K235" s="226"/>
      <c r="L235" s="149"/>
      <c r="M235" s="109"/>
      <c r="N235" s="223"/>
      <c r="O235" s="223"/>
      <c r="P235" s="224"/>
      <c r="Q235" s="224"/>
      <c r="R235" s="226"/>
      <c r="S235" s="226"/>
      <c r="T235" s="223"/>
      <c r="U235" s="226"/>
      <c r="V235" s="96"/>
      <c r="W235" s="109"/>
      <c r="X235" s="224"/>
      <c r="Y235" s="109"/>
      <c r="Z235" s="224"/>
      <c r="AA235" s="109"/>
      <c r="AB235" s="224"/>
      <c r="AC235" s="223"/>
      <c r="AD235" s="109"/>
      <c r="AE235" s="223"/>
      <c r="AF235" s="95"/>
      <c r="AG235" s="224"/>
      <c r="AH235" s="224"/>
      <c r="AI235" s="226"/>
      <c r="AJ235" s="95"/>
      <c r="AK235" s="224"/>
      <c r="AL235" s="223"/>
      <c r="AM235" s="226"/>
      <c r="AN235" s="223"/>
      <c r="AO235" s="162"/>
      <c r="AP235" s="226"/>
      <c r="AQ235" s="152"/>
      <c r="AR235" s="112"/>
      <c r="AS235" s="517">
        <v>78</v>
      </c>
      <c r="AT235" s="65"/>
      <c r="AU235" s="65"/>
    </row>
    <row r="236" spans="8:48" ht="15" customHeight="1" thickBot="1">
      <c r="H236" s="519">
        <v>76</v>
      </c>
      <c r="I236" s="272"/>
      <c r="J236" s="234"/>
      <c r="K236" s="368"/>
      <c r="L236" s="150"/>
      <c r="M236" s="110"/>
      <c r="N236" s="163"/>
      <c r="O236" s="163"/>
      <c r="P236" s="228"/>
      <c r="Q236" s="228"/>
      <c r="R236" s="227"/>
      <c r="S236" s="227"/>
      <c r="T236" s="238"/>
      <c r="U236" s="227"/>
      <c r="V236" s="105"/>
      <c r="W236" s="110"/>
      <c r="X236" s="228"/>
      <c r="Y236" s="110"/>
      <c r="Z236" s="228"/>
      <c r="AA236" s="110"/>
      <c r="AB236" s="228"/>
      <c r="AC236" s="238"/>
      <c r="AD236" s="110"/>
      <c r="AE236" s="238"/>
      <c r="AF236" s="238"/>
      <c r="AG236" s="228"/>
      <c r="AH236" s="228"/>
      <c r="AI236" s="227"/>
      <c r="AJ236" s="108"/>
      <c r="AK236" s="228"/>
      <c r="AL236" s="238"/>
      <c r="AM236" s="227"/>
      <c r="AN236" s="238"/>
      <c r="AO236" s="163"/>
      <c r="AP236" s="227"/>
      <c r="AQ236" s="645"/>
      <c r="AR236" s="113"/>
      <c r="AS236" s="517">
        <v>76</v>
      </c>
      <c r="AT236" s="65"/>
      <c r="AU236" s="65"/>
      <c r="AV236" s="193"/>
    </row>
    <row r="237" spans="8:47" ht="15" customHeight="1">
      <c r="H237" s="519">
        <v>74</v>
      </c>
      <c r="I237" s="270"/>
      <c r="J237" s="235"/>
      <c r="K237" s="369"/>
      <c r="L237" s="170"/>
      <c r="M237" s="111"/>
      <c r="N237" s="161"/>
      <c r="O237" s="161"/>
      <c r="P237" s="225"/>
      <c r="Q237" s="225"/>
      <c r="R237" s="242"/>
      <c r="S237" s="242"/>
      <c r="T237" s="222"/>
      <c r="U237" s="242"/>
      <c r="V237" s="97"/>
      <c r="W237" s="111"/>
      <c r="X237" s="225"/>
      <c r="Y237" s="111"/>
      <c r="Z237" s="225"/>
      <c r="AA237" s="111"/>
      <c r="AB237" s="225"/>
      <c r="AC237" s="222"/>
      <c r="AD237" s="111"/>
      <c r="AE237" s="222"/>
      <c r="AF237" s="222"/>
      <c r="AG237" s="225"/>
      <c r="AH237" s="225"/>
      <c r="AI237" s="242"/>
      <c r="AJ237" s="107"/>
      <c r="AK237" s="225"/>
      <c r="AL237" s="222"/>
      <c r="AM237" s="242"/>
      <c r="AN237" s="222"/>
      <c r="AO237" s="161"/>
      <c r="AP237" s="242"/>
      <c r="AQ237" s="646"/>
      <c r="AR237" s="114"/>
      <c r="AS237" s="517">
        <v>74</v>
      </c>
      <c r="AT237" s="65"/>
      <c r="AU237" s="65"/>
    </row>
    <row r="238" spans="8:47" ht="15" customHeight="1">
      <c r="H238" s="519">
        <v>72</v>
      </c>
      <c r="I238" s="271"/>
      <c r="J238" s="233"/>
      <c r="K238" s="367"/>
      <c r="L238" s="149"/>
      <c r="M238" s="109"/>
      <c r="N238" s="162"/>
      <c r="O238" s="162"/>
      <c r="P238" s="224"/>
      <c r="Q238" s="224"/>
      <c r="R238" s="226"/>
      <c r="S238" s="226"/>
      <c r="T238" s="223"/>
      <c r="U238" s="226"/>
      <c r="V238" s="96"/>
      <c r="W238" s="109"/>
      <c r="X238" s="224"/>
      <c r="Y238" s="109"/>
      <c r="Z238" s="224"/>
      <c r="AA238" s="109"/>
      <c r="AB238" s="224"/>
      <c r="AC238" s="223"/>
      <c r="AD238" s="109"/>
      <c r="AE238" s="223"/>
      <c r="AF238" s="223"/>
      <c r="AG238" s="224"/>
      <c r="AH238" s="224"/>
      <c r="AI238" s="226"/>
      <c r="AJ238" s="224"/>
      <c r="AK238" s="224"/>
      <c r="AL238" s="223"/>
      <c r="AM238" s="226"/>
      <c r="AN238" s="223"/>
      <c r="AO238" s="162"/>
      <c r="AP238" s="226"/>
      <c r="AQ238" s="644"/>
      <c r="AR238" s="112"/>
      <c r="AS238" s="517">
        <v>72</v>
      </c>
      <c r="AT238" s="65"/>
      <c r="AU238" s="65"/>
    </row>
    <row r="239" spans="8:47" ht="15" customHeight="1">
      <c r="H239" s="519">
        <v>70</v>
      </c>
      <c r="I239" s="271"/>
      <c r="J239" s="233"/>
      <c r="K239" s="367"/>
      <c r="L239" s="149"/>
      <c r="M239" s="109"/>
      <c r="N239" s="162"/>
      <c r="O239" s="162"/>
      <c r="P239" s="224"/>
      <c r="Q239" s="224"/>
      <c r="R239" s="226"/>
      <c r="S239" s="226"/>
      <c r="T239" s="223"/>
      <c r="U239" s="226"/>
      <c r="V239" s="96"/>
      <c r="W239" s="109"/>
      <c r="X239" s="224"/>
      <c r="Y239" s="109"/>
      <c r="Z239" s="224"/>
      <c r="AA239" s="109"/>
      <c r="AB239" s="224"/>
      <c r="AC239" s="223"/>
      <c r="AD239" s="109"/>
      <c r="AE239" s="223"/>
      <c r="AF239" s="223"/>
      <c r="AG239" s="224"/>
      <c r="AH239" s="224"/>
      <c r="AI239" s="226"/>
      <c r="AJ239" s="224"/>
      <c r="AK239" s="224"/>
      <c r="AL239" s="223"/>
      <c r="AM239" s="226"/>
      <c r="AN239" s="223"/>
      <c r="AO239" s="162"/>
      <c r="AP239" s="226"/>
      <c r="AQ239" s="644"/>
      <c r="AR239" s="112"/>
      <c r="AS239" s="517">
        <v>70</v>
      </c>
      <c r="AT239" s="65"/>
      <c r="AU239" s="65"/>
    </row>
    <row r="240" spans="8:48" ht="15" customHeight="1" thickBot="1">
      <c r="H240" s="519">
        <v>68</v>
      </c>
      <c r="I240" s="272"/>
      <c r="J240" s="234"/>
      <c r="K240" s="368"/>
      <c r="L240" s="150"/>
      <c r="M240" s="110"/>
      <c r="N240" s="163"/>
      <c r="O240" s="163"/>
      <c r="P240" s="228"/>
      <c r="Q240" s="228"/>
      <c r="R240" s="227"/>
      <c r="S240" s="227"/>
      <c r="T240" s="238"/>
      <c r="U240" s="227"/>
      <c r="V240" s="105"/>
      <c r="W240" s="110"/>
      <c r="X240" s="228"/>
      <c r="Y240" s="110"/>
      <c r="Z240" s="228"/>
      <c r="AA240" s="110"/>
      <c r="AB240" s="228"/>
      <c r="AC240" s="238"/>
      <c r="AD240" s="110"/>
      <c r="AE240" s="238"/>
      <c r="AF240" s="238"/>
      <c r="AG240" s="228"/>
      <c r="AH240" s="228"/>
      <c r="AI240" s="227"/>
      <c r="AJ240" s="228"/>
      <c r="AK240" s="228"/>
      <c r="AL240" s="238"/>
      <c r="AM240" s="227"/>
      <c r="AN240" s="238"/>
      <c r="AO240" s="163"/>
      <c r="AP240" s="227"/>
      <c r="AQ240" s="645"/>
      <c r="AR240" s="113"/>
      <c r="AS240" s="517">
        <v>68</v>
      </c>
      <c r="AT240" s="65"/>
      <c r="AU240" s="65"/>
      <c r="AV240" s="193"/>
    </row>
    <row r="241" spans="8:47" ht="15" customHeight="1">
      <c r="H241" s="519">
        <v>66</v>
      </c>
      <c r="I241" s="270"/>
      <c r="J241" s="235"/>
      <c r="K241" s="369"/>
      <c r="L241" s="170"/>
      <c r="M241" s="111"/>
      <c r="N241" s="161"/>
      <c r="O241" s="161"/>
      <c r="P241" s="225"/>
      <c r="Q241" s="225"/>
      <c r="R241" s="242"/>
      <c r="S241" s="242"/>
      <c r="T241" s="222"/>
      <c r="U241" s="242"/>
      <c r="V241" s="97"/>
      <c r="W241" s="111"/>
      <c r="X241" s="225"/>
      <c r="Y241" s="111"/>
      <c r="Z241" s="225"/>
      <c r="AA241" s="111"/>
      <c r="AB241" s="225"/>
      <c r="AC241" s="222"/>
      <c r="AD241" s="111"/>
      <c r="AE241" s="222"/>
      <c r="AF241" s="222"/>
      <c r="AG241" s="225"/>
      <c r="AH241" s="225"/>
      <c r="AI241" s="242"/>
      <c r="AJ241" s="225"/>
      <c r="AK241" s="225"/>
      <c r="AL241" s="222"/>
      <c r="AM241" s="242"/>
      <c r="AN241" s="222"/>
      <c r="AO241" s="161"/>
      <c r="AP241" s="242"/>
      <c r="AQ241" s="646"/>
      <c r="AR241" s="114"/>
      <c r="AS241" s="517">
        <v>66</v>
      </c>
      <c r="AT241" s="65"/>
      <c r="AU241" s="65"/>
    </row>
    <row r="242" spans="8:47" ht="15" customHeight="1" thickBot="1">
      <c r="H242" s="519">
        <v>64</v>
      </c>
      <c r="I242" s="273"/>
      <c r="J242" s="232"/>
      <c r="K242" s="370"/>
      <c r="L242" s="197"/>
      <c r="M242" s="211"/>
      <c r="N242" s="198"/>
      <c r="O242" s="198"/>
      <c r="P242" s="229"/>
      <c r="Q242" s="229"/>
      <c r="R242" s="243"/>
      <c r="S242" s="243"/>
      <c r="T242" s="239"/>
      <c r="U242" s="243"/>
      <c r="V242" s="209"/>
      <c r="W242" s="211"/>
      <c r="X242" s="229"/>
      <c r="Y242" s="211"/>
      <c r="Z242" s="229"/>
      <c r="AA242" s="211"/>
      <c r="AB242" s="229"/>
      <c r="AC242" s="239"/>
      <c r="AD242" s="211"/>
      <c r="AE242" s="239"/>
      <c r="AF242" s="239"/>
      <c r="AG242" s="229"/>
      <c r="AH242" s="229"/>
      <c r="AI242" s="243"/>
      <c r="AJ242" s="229"/>
      <c r="AK242" s="229"/>
      <c r="AL242" s="239"/>
      <c r="AM242" s="243"/>
      <c r="AN242" s="239"/>
      <c r="AO242" s="198"/>
      <c r="AP242" s="243"/>
      <c r="AQ242" s="647"/>
      <c r="AR242" s="210"/>
      <c r="AS242" s="517">
        <v>64</v>
      </c>
      <c r="AT242" s="65"/>
      <c r="AU242" s="65"/>
    </row>
    <row r="243" spans="8:44" ht="16.5" thickBot="1">
      <c r="H243" s="99"/>
      <c r="I243" s="274" t="s">
        <v>185</v>
      </c>
      <c r="J243" s="240" t="s">
        <v>184</v>
      </c>
      <c r="K243" s="244" t="s">
        <v>218</v>
      </c>
      <c r="L243" s="240" t="s">
        <v>182</v>
      </c>
      <c r="M243" s="212" t="s">
        <v>186</v>
      </c>
      <c r="N243" s="196" t="s">
        <v>187</v>
      </c>
      <c r="O243" s="196" t="s">
        <v>183</v>
      </c>
      <c r="P243" s="230" t="s">
        <v>97</v>
      </c>
      <c r="Q243" s="230" t="s">
        <v>96</v>
      </c>
      <c r="R243" s="244" t="s">
        <v>194</v>
      </c>
      <c r="S243" s="244" t="s">
        <v>193</v>
      </c>
      <c r="T243" s="240" t="s">
        <v>192</v>
      </c>
      <c r="U243" s="244" t="s">
        <v>191</v>
      </c>
      <c r="V243" s="213" t="s">
        <v>190</v>
      </c>
      <c r="W243" s="212" t="s">
        <v>189</v>
      </c>
      <c r="X243" s="230" t="s">
        <v>188</v>
      </c>
      <c r="Y243" s="212" t="s">
        <v>95</v>
      </c>
      <c r="Z243" s="230" t="s">
        <v>94</v>
      </c>
      <c r="AA243" s="212" t="s">
        <v>93</v>
      </c>
      <c r="AB243" s="230" t="s">
        <v>92</v>
      </c>
      <c r="AC243" s="246" t="s">
        <v>219</v>
      </c>
      <c r="AD243" s="212" t="s">
        <v>91</v>
      </c>
      <c r="AE243" s="240" t="s">
        <v>90</v>
      </c>
      <c r="AF243" s="240" t="s">
        <v>195</v>
      </c>
      <c r="AG243" s="230" t="s">
        <v>196</v>
      </c>
      <c r="AH243" s="230" t="s">
        <v>197</v>
      </c>
      <c r="AI243" s="244" t="s">
        <v>198</v>
      </c>
      <c r="AJ243" s="230" t="s">
        <v>395</v>
      </c>
      <c r="AK243" s="230" t="s">
        <v>201</v>
      </c>
      <c r="AL243" s="240" t="s">
        <v>200</v>
      </c>
      <c r="AM243" s="334" t="s">
        <v>199</v>
      </c>
      <c r="AN243" s="335" t="s">
        <v>226</v>
      </c>
      <c r="AO243" s="196" t="s">
        <v>203</v>
      </c>
      <c r="AP243" s="244" t="s">
        <v>88</v>
      </c>
      <c r="AQ243" s="240" t="s">
        <v>202</v>
      </c>
      <c r="AR243" s="213" t="s">
        <v>89</v>
      </c>
    </row>
    <row r="244" spans="28:44" ht="15" customHeight="1">
      <c r="AB244" s="902"/>
      <c r="AC244" s="902"/>
      <c r="AD244" s="902"/>
      <c r="AE244" s="86"/>
      <c r="AO244" s="531"/>
      <c r="AP244" s="532"/>
      <c r="AQ244" s="532"/>
      <c r="AR244" s="532"/>
    </row>
    <row r="245" spans="41:44" ht="24.75" customHeight="1">
      <c r="AO245" s="901" t="s">
        <v>87</v>
      </c>
      <c r="AP245" s="901"/>
      <c r="AQ245" s="854">
        <f ca="1">TODAY()</f>
        <v>42336</v>
      </c>
      <c r="AR245" s="854"/>
    </row>
    <row r="247" ht="12.75">
      <c r="W247" s="249" t="s">
        <v>221</v>
      </c>
    </row>
  </sheetData>
  <sheetProtection/>
  <mergeCells count="1479">
    <mergeCell ref="I8:I10"/>
    <mergeCell ref="I17:I19"/>
    <mergeCell ref="I20:I22"/>
    <mergeCell ref="I26:I29"/>
    <mergeCell ref="I35:I37"/>
    <mergeCell ref="I43:I44"/>
    <mergeCell ref="I83:I88"/>
    <mergeCell ref="I73:I78"/>
    <mergeCell ref="I68:I72"/>
    <mergeCell ref="I89:I90"/>
    <mergeCell ref="I101:I102"/>
    <mergeCell ref="I97:I98"/>
    <mergeCell ref="I106:I108"/>
    <mergeCell ref="J8:J10"/>
    <mergeCell ref="J35:J37"/>
    <mergeCell ref="J43:J44"/>
    <mergeCell ref="J20:J22"/>
    <mergeCell ref="J26:J29"/>
    <mergeCell ref="J17:J19"/>
    <mergeCell ref="J101:J102"/>
    <mergeCell ref="J54:J57"/>
    <mergeCell ref="J58:J61"/>
    <mergeCell ref="J62:J66"/>
    <mergeCell ref="AS13:AS15"/>
    <mergeCell ref="I121:I123"/>
    <mergeCell ref="I124:I128"/>
    <mergeCell ref="J97:J98"/>
    <mergeCell ref="J83:J88"/>
    <mergeCell ref="J89:J90"/>
    <mergeCell ref="J73:J78"/>
    <mergeCell ref="J68:J72"/>
    <mergeCell ref="J117:J119"/>
    <mergeCell ref="J110:J113"/>
    <mergeCell ref="L117:L119"/>
    <mergeCell ref="L121:L123"/>
    <mergeCell ref="L110:L113"/>
    <mergeCell ref="L124:L128"/>
    <mergeCell ref="L114:L115"/>
    <mergeCell ref="K124:K128"/>
    <mergeCell ref="K17:K19"/>
    <mergeCell ref="O35:O37"/>
    <mergeCell ref="Q17:Q19"/>
    <mergeCell ref="Q20:Q22"/>
    <mergeCell ref="Q26:Q29"/>
    <mergeCell ref="S26:S29"/>
    <mergeCell ref="P26:P29"/>
    <mergeCell ref="N35:N37"/>
    <mergeCell ref="N17:N19"/>
    <mergeCell ref="N20:N22"/>
    <mergeCell ref="J167:J169"/>
    <mergeCell ref="J161:J163"/>
    <mergeCell ref="J164:J165"/>
    <mergeCell ref="J140:J141"/>
    <mergeCell ref="J135:J139"/>
    <mergeCell ref="J152:J154"/>
    <mergeCell ref="J143:J145"/>
    <mergeCell ref="J146:J148"/>
    <mergeCell ref="N161:N163"/>
    <mergeCell ref="N164:N165"/>
    <mergeCell ref="N146:N148"/>
    <mergeCell ref="N140:N141"/>
    <mergeCell ref="N135:N139"/>
    <mergeCell ref="N152:N154"/>
    <mergeCell ref="P130:P133"/>
    <mergeCell ref="O124:O128"/>
    <mergeCell ref="O130:O133"/>
    <mergeCell ref="O149:O150"/>
    <mergeCell ref="O140:O141"/>
    <mergeCell ref="O135:O139"/>
    <mergeCell ref="O143:O145"/>
    <mergeCell ref="J182:J183"/>
    <mergeCell ref="J184:J185"/>
    <mergeCell ref="J176:J177"/>
    <mergeCell ref="K176:K177"/>
    <mergeCell ref="L164:L165"/>
    <mergeCell ref="L146:L148"/>
    <mergeCell ref="L161:L163"/>
    <mergeCell ref="J149:J150"/>
    <mergeCell ref="J170:J174"/>
    <mergeCell ref="L152:L154"/>
    <mergeCell ref="N26:N29"/>
    <mergeCell ref="N43:N44"/>
    <mergeCell ref="M43:M44"/>
    <mergeCell ref="I146:I148"/>
    <mergeCell ref="I140:I141"/>
    <mergeCell ref="I135:I139"/>
    <mergeCell ref="I130:I133"/>
    <mergeCell ref="M143:M145"/>
    <mergeCell ref="N143:N145"/>
    <mergeCell ref="M62:M66"/>
    <mergeCell ref="I152:I154"/>
    <mergeCell ref="L143:L145"/>
    <mergeCell ref="L149:L150"/>
    <mergeCell ref="L140:L141"/>
    <mergeCell ref="L135:L139"/>
    <mergeCell ref="I149:I150"/>
    <mergeCell ref="I143:I145"/>
    <mergeCell ref="I176:I177"/>
    <mergeCell ref="I170:I174"/>
    <mergeCell ref="K170:K174"/>
    <mergeCell ref="N8:N10"/>
    <mergeCell ref="N101:N102"/>
    <mergeCell ref="N54:N57"/>
    <mergeCell ref="I161:I163"/>
    <mergeCell ref="I164:I165"/>
    <mergeCell ref="M83:M88"/>
    <mergeCell ref="M89:M90"/>
    <mergeCell ref="L130:L133"/>
    <mergeCell ref="J106:J108"/>
    <mergeCell ref="J130:J133"/>
    <mergeCell ref="O121:O123"/>
    <mergeCell ref="O146:O148"/>
    <mergeCell ref="O117:O119"/>
    <mergeCell ref="K106:K108"/>
    <mergeCell ref="J121:J123"/>
    <mergeCell ref="J124:J128"/>
    <mergeCell ref="J114:J115"/>
    <mergeCell ref="O26:O29"/>
    <mergeCell ref="O43:O44"/>
    <mergeCell ref="O101:O102"/>
    <mergeCell ref="O54:O57"/>
    <mergeCell ref="O58:O61"/>
    <mergeCell ref="O114:O115"/>
    <mergeCell ref="O62:O66"/>
    <mergeCell ref="O97:O98"/>
    <mergeCell ref="O83:O88"/>
    <mergeCell ref="O110:O113"/>
    <mergeCell ref="O68:O72"/>
    <mergeCell ref="O89:O90"/>
    <mergeCell ref="O73:O78"/>
    <mergeCell ref="S161:S163"/>
    <mergeCell ref="S164:S165"/>
    <mergeCell ref="Q43:Q44"/>
    <mergeCell ref="S121:S123"/>
    <mergeCell ref="S146:S148"/>
    <mergeCell ref="S101:S102"/>
    <mergeCell ref="S62:S66"/>
    <mergeCell ref="Q35:Q37"/>
    <mergeCell ref="Q68:Q72"/>
    <mergeCell ref="Q89:Q90"/>
    <mergeCell ref="Q73:Q78"/>
    <mergeCell ref="Q97:Q98"/>
    <mergeCell ref="Q83:Q88"/>
    <mergeCell ref="Q54:Q57"/>
    <mergeCell ref="O184:O185"/>
    <mergeCell ref="O176:O177"/>
    <mergeCell ref="O170:O174"/>
    <mergeCell ref="O189:O190"/>
    <mergeCell ref="P149:P150"/>
    <mergeCell ref="O164:O165"/>
    <mergeCell ref="O152:O154"/>
    <mergeCell ref="O161:O163"/>
    <mergeCell ref="X189:X190"/>
    <mergeCell ref="L106:L108"/>
    <mergeCell ref="I182:I183"/>
    <mergeCell ref="K182:K183"/>
    <mergeCell ref="M149:M150"/>
    <mergeCell ref="M135:M139"/>
    <mergeCell ref="M152:M154"/>
    <mergeCell ref="T146:T148"/>
    <mergeCell ref="T117:T119"/>
    <mergeCell ref="O182:O183"/>
    <mergeCell ref="K73:K78"/>
    <mergeCell ref="Q62:Q66"/>
    <mergeCell ref="Q101:Q102"/>
    <mergeCell ref="M161:M163"/>
    <mergeCell ref="L101:L102"/>
    <mergeCell ref="K101:K102"/>
    <mergeCell ref="M101:M102"/>
    <mergeCell ref="M124:M128"/>
    <mergeCell ref="M114:M115"/>
    <mergeCell ref="M130:M133"/>
    <mergeCell ref="X106:X108"/>
    <mergeCell ref="T73:T78"/>
    <mergeCell ref="T68:T72"/>
    <mergeCell ref="T89:T90"/>
    <mergeCell ref="T97:T98"/>
    <mergeCell ref="T83:T88"/>
    <mergeCell ref="T101:T102"/>
    <mergeCell ref="U101:U102"/>
    <mergeCell ref="X73:X78"/>
    <mergeCell ref="X68:X72"/>
    <mergeCell ref="Y83:Y88"/>
    <mergeCell ref="Y68:Y72"/>
    <mergeCell ref="Y89:Y90"/>
    <mergeCell ref="Y73:Y78"/>
    <mergeCell ref="T110:T113"/>
    <mergeCell ref="T124:T128"/>
    <mergeCell ref="T114:T115"/>
    <mergeCell ref="V101:V102"/>
    <mergeCell ref="V97:V98"/>
    <mergeCell ref="U97:U98"/>
    <mergeCell ref="I184:I185"/>
    <mergeCell ref="I189:I190"/>
    <mergeCell ref="I194:I195"/>
    <mergeCell ref="K184:K185"/>
    <mergeCell ref="K189:K190"/>
    <mergeCell ref="K194:K195"/>
    <mergeCell ref="J194:J195"/>
    <mergeCell ref="J189:J190"/>
    <mergeCell ref="M189:M190"/>
    <mergeCell ref="M194:M195"/>
    <mergeCell ref="Y117:Y119"/>
    <mergeCell ref="M146:M148"/>
    <mergeCell ref="M140:M141"/>
    <mergeCell ref="M117:M119"/>
    <mergeCell ref="T130:T133"/>
    <mergeCell ref="M164:M165"/>
    <mergeCell ref="M121:M123"/>
    <mergeCell ref="U161:U163"/>
    <mergeCell ref="T35:T37"/>
    <mergeCell ref="T62:T66"/>
    <mergeCell ref="T58:T61"/>
    <mergeCell ref="T54:T57"/>
    <mergeCell ref="T152:T154"/>
    <mergeCell ref="M170:M174"/>
    <mergeCell ref="M68:M72"/>
    <mergeCell ref="M97:M98"/>
    <mergeCell ref="M110:M113"/>
    <mergeCell ref="M73:M78"/>
    <mergeCell ref="U43:U44"/>
    <mergeCell ref="U54:U57"/>
    <mergeCell ref="U58:U61"/>
    <mergeCell ref="U62:U66"/>
    <mergeCell ref="U83:U88"/>
    <mergeCell ref="T43:T44"/>
    <mergeCell ref="U143:U145"/>
    <mergeCell ref="U130:U133"/>
    <mergeCell ref="T164:T165"/>
    <mergeCell ref="T121:T123"/>
    <mergeCell ref="U110:U113"/>
    <mergeCell ref="U124:U128"/>
    <mergeCell ref="T161:T163"/>
    <mergeCell ref="Y106:Y108"/>
    <mergeCell ref="Y101:Y102"/>
    <mergeCell ref="Y97:Y98"/>
    <mergeCell ref="W130:W133"/>
    <mergeCell ref="X146:X148"/>
    <mergeCell ref="U114:U115"/>
    <mergeCell ref="U117:U119"/>
    <mergeCell ref="U146:U148"/>
    <mergeCell ref="U121:U123"/>
    <mergeCell ref="U140:U141"/>
    <mergeCell ref="L184:L185"/>
    <mergeCell ref="L176:L177"/>
    <mergeCell ref="L170:L174"/>
    <mergeCell ref="N149:N150"/>
    <mergeCell ref="N182:N183"/>
    <mergeCell ref="N184:N185"/>
    <mergeCell ref="N176:N177"/>
    <mergeCell ref="M176:M177"/>
    <mergeCell ref="M182:M183"/>
    <mergeCell ref="M184:M185"/>
    <mergeCell ref="L189:L190"/>
    <mergeCell ref="L194:L195"/>
    <mergeCell ref="K149:K150"/>
    <mergeCell ref="K146:K148"/>
    <mergeCell ref="K152:K154"/>
    <mergeCell ref="K161:K163"/>
    <mergeCell ref="K164:K165"/>
    <mergeCell ref="K167:K169"/>
    <mergeCell ref="L182:L183"/>
    <mergeCell ref="L167:L169"/>
    <mergeCell ref="X194:X195"/>
    <mergeCell ref="M167:M169"/>
    <mergeCell ref="M8:M10"/>
    <mergeCell ref="M17:M19"/>
    <mergeCell ref="M20:M22"/>
    <mergeCell ref="M26:M29"/>
    <mergeCell ref="M35:M37"/>
    <mergeCell ref="V117:V119"/>
    <mergeCell ref="V121:V123"/>
    <mergeCell ref="V146:V148"/>
    <mergeCell ref="M58:M61"/>
    <mergeCell ref="M54:M57"/>
    <mergeCell ref="K8:K10"/>
    <mergeCell ref="K20:K22"/>
    <mergeCell ref="K26:K29"/>
    <mergeCell ref="K35:K37"/>
    <mergeCell ref="L35:L37"/>
    <mergeCell ref="L26:L29"/>
    <mergeCell ref="L43:L44"/>
    <mergeCell ref="L54:L57"/>
    <mergeCell ref="L58:L61"/>
    <mergeCell ref="L62:L66"/>
    <mergeCell ref="L97:L98"/>
    <mergeCell ref="L83:L88"/>
    <mergeCell ref="L89:L90"/>
    <mergeCell ref="L73:L78"/>
    <mergeCell ref="L68:L72"/>
    <mergeCell ref="K43:K44"/>
    <mergeCell ref="K68:K72"/>
    <mergeCell ref="N58:N61"/>
    <mergeCell ref="N62:N66"/>
    <mergeCell ref="N97:N98"/>
    <mergeCell ref="Y35:Y37"/>
    <mergeCell ref="N83:N88"/>
    <mergeCell ref="N89:N90"/>
    <mergeCell ref="P35:P37"/>
    <mergeCell ref="P43:P44"/>
    <mergeCell ref="Y26:Y29"/>
    <mergeCell ref="L17:L19"/>
    <mergeCell ref="L20:L22"/>
    <mergeCell ref="L8:L10"/>
    <mergeCell ref="K89:K90"/>
    <mergeCell ref="K97:K98"/>
    <mergeCell ref="K83:K88"/>
    <mergeCell ref="K62:K66"/>
    <mergeCell ref="K58:K61"/>
    <mergeCell ref="K54:K57"/>
    <mergeCell ref="P17:P19"/>
    <mergeCell ref="P20:P22"/>
    <mergeCell ref="K114:K115"/>
    <mergeCell ref="K110:K113"/>
    <mergeCell ref="K140:K141"/>
    <mergeCell ref="K143:K145"/>
    <mergeCell ref="K130:K133"/>
    <mergeCell ref="K121:K123"/>
    <mergeCell ref="K135:K139"/>
    <mergeCell ref="K117:K119"/>
    <mergeCell ref="O17:O19"/>
    <mergeCell ref="O20:O22"/>
    <mergeCell ref="N106:N108"/>
    <mergeCell ref="O106:O108"/>
    <mergeCell ref="Q8:Q10"/>
    <mergeCell ref="Q58:Q61"/>
    <mergeCell ref="N73:N78"/>
    <mergeCell ref="N68:N72"/>
    <mergeCell ref="O8:O10"/>
    <mergeCell ref="P8:P10"/>
    <mergeCell ref="R89:R90"/>
    <mergeCell ref="R97:R98"/>
    <mergeCell ref="P97:P98"/>
    <mergeCell ref="P83:P88"/>
    <mergeCell ref="N130:N133"/>
    <mergeCell ref="N124:N128"/>
    <mergeCell ref="N114:N115"/>
    <mergeCell ref="N110:N113"/>
    <mergeCell ref="N117:N119"/>
    <mergeCell ref="N121:N123"/>
    <mergeCell ref="R62:R66"/>
    <mergeCell ref="R83:R88"/>
    <mergeCell ref="R58:R61"/>
    <mergeCell ref="R101:R102"/>
    <mergeCell ref="R110:R113"/>
    <mergeCell ref="R124:R128"/>
    <mergeCell ref="R114:R115"/>
    <mergeCell ref="R106:R108"/>
    <mergeCell ref="R73:R78"/>
    <mergeCell ref="R68:R72"/>
    <mergeCell ref="E198:E202"/>
    <mergeCell ref="A214:H214"/>
    <mergeCell ref="O194:O195"/>
    <mergeCell ref="P140:P141"/>
    <mergeCell ref="P135:P139"/>
    <mergeCell ref="P152:P154"/>
    <mergeCell ref="P143:P145"/>
    <mergeCell ref="N170:N174"/>
    <mergeCell ref="N189:N190"/>
    <mergeCell ref="N194:N195"/>
    <mergeCell ref="P62:P66"/>
    <mergeCell ref="P58:P61"/>
    <mergeCell ref="P54:P57"/>
    <mergeCell ref="P101:P102"/>
    <mergeCell ref="P110:P113"/>
    <mergeCell ref="P114:P115"/>
    <mergeCell ref="P73:P78"/>
    <mergeCell ref="P68:P72"/>
    <mergeCell ref="P89:P90"/>
    <mergeCell ref="P106:P108"/>
    <mergeCell ref="G225:H225"/>
    <mergeCell ref="G224:H224"/>
    <mergeCell ref="A208:H208"/>
    <mergeCell ref="A223:H223"/>
    <mergeCell ref="A207:H207"/>
    <mergeCell ref="A221:H221"/>
    <mergeCell ref="A222:H222"/>
    <mergeCell ref="A216:H216"/>
    <mergeCell ref="A213:H213"/>
    <mergeCell ref="H182:H183"/>
    <mergeCell ref="E152:E155"/>
    <mergeCell ref="P117:P119"/>
    <mergeCell ref="P161:P163"/>
    <mergeCell ref="P170:P174"/>
    <mergeCell ref="P176:P177"/>
    <mergeCell ref="P182:P183"/>
    <mergeCell ref="P164:P165"/>
    <mergeCell ref="P121:P123"/>
    <mergeCell ref="P146:P148"/>
    <mergeCell ref="F179:G179"/>
    <mergeCell ref="E170:E175"/>
    <mergeCell ref="H176:H177"/>
    <mergeCell ref="F151:G151"/>
    <mergeCell ref="F155:G155"/>
    <mergeCell ref="H152:H154"/>
    <mergeCell ref="E167:G167"/>
    <mergeCell ref="E156:E160"/>
    <mergeCell ref="E143:E151"/>
    <mergeCell ref="H149:H150"/>
    <mergeCell ref="Q114:Q115"/>
    <mergeCell ref="Q149:Q150"/>
    <mergeCell ref="Q110:Q113"/>
    <mergeCell ref="Q140:Q141"/>
    <mergeCell ref="Q135:Q139"/>
    <mergeCell ref="P194:P195"/>
    <mergeCell ref="P189:P190"/>
    <mergeCell ref="P184:P185"/>
    <mergeCell ref="Q124:Q128"/>
    <mergeCell ref="P124:P128"/>
    <mergeCell ref="Q152:Q154"/>
    <mergeCell ref="Q143:Q145"/>
    <mergeCell ref="Q121:Q123"/>
    <mergeCell ref="Q146:Q148"/>
    <mergeCell ref="Q117:Q119"/>
    <mergeCell ref="Q161:Q163"/>
    <mergeCell ref="Q130:Q133"/>
    <mergeCell ref="Q164:Q165"/>
    <mergeCell ref="Q170:Q174"/>
    <mergeCell ref="Q182:Q183"/>
    <mergeCell ref="Q184:Q185"/>
    <mergeCell ref="Q176:Q177"/>
    <mergeCell ref="Q189:Q190"/>
    <mergeCell ref="Q194:Q195"/>
    <mergeCell ref="R8:R10"/>
    <mergeCell ref="R17:R19"/>
    <mergeCell ref="R20:R22"/>
    <mergeCell ref="R26:R29"/>
    <mergeCell ref="R35:R37"/>
    <mergeCell ref="R43:R44"/>
    <mergeCell ref="R54:R57"/>
    <mergeCell ref="R135:R139"/>
    <mergeCell ref="R152:R154"/>
    <mergeCell ref="R143:R145"/>
    <mergeCell ref="R164:R165"/>
    <mergeCell ref="R121:R123"/>
    <mergeCell ref="R117:R119"/>
    <mergeCell ref="R161:R163"/>
    <mergeCell ref="R146:R148"/>
    <mergeCell ref="R130:R133"/>
    <mergeCell ref="R149:R150"/>
    <mergeCell ref="R140:R141"/>
    <mergeCell ref="R170:R174"/>
    <mergeCell ref="R176:R177"/>
    <mergeCell ref="R182:R183"/>
    <mergeCell ref="R184:R185"/>
    <mergeCell ref="R194:R195"/>
    <mergeCell ref="R189:R190"/>
    <mergeCell ref="S43:S44"/>
    <mergeCell ref="S35:S37"/>
    <mergeCell ref="S17:S19"/>
    <mergeCell ref="S20:S22"/>
    <mergeCell ref="S8:S10"/>
    <mergeCell ref="S54:S57"/>
    <mergeCell ref="S58:S61"/>
    <mergeCell ref="S97:S98"/>
    <mergeCell ref="S83:S88"/>
    <mergeCell ref="S73:S78"/>
    <mergeCell ref="S68:S72"/>
    <mergeCell ref="S89:S90"/>
    <mergeCell ref="S117:S119"/>
    <mergeCell ref="S140:S141"/>
    <mergeCell ref="S135:S139"/>
    <mergeCell ref="S143:S145"/>
    <mergeCell ref="S110:S113"/>
    <mergeCell ref="S152:S154"/>
    <mergeCell ref="S114:S115"/>
    <mergeCell ref="S149:S150"/>
    <mergeCell ref="S130:S133"/>
    <mergeCell ref="S124:S128"/>
    <mergeCell ref="S182:S183"/>
    <mergeCell ref="S184:S185"/>
    <mergeCell ref="S176:S177"/>
    <mergeCell ref="S170:S174"/>
    <mergeCell ref="S194:S195"/>
    <mergeCell ref="S189:S190"/>
    <mergeCell ref="T8:T10"/>
    <mergeCell ref="T17:T19"/>
    <mergeCell ref="T20:T22"/>
    <mergeCell ref="T26:T29"/>
    <mergeCell ref="T170:T174"/>
    <mergeCell ref="T176:T177"/>
    <mergeCell ref="T149:T150"/>
    <mergeCell ref="T140:T141"/>
    <mergeCell ref="T135:T139"/>
    <mergeCell ref="T143:T145"/>
    <mergeCell ref="T184:T185"/>
    <mergeCell ref="T194:T195"/>
    <mergeCell ref="T189:T190"/>
    <mergeCell ref="U182:U183"/>
    <mergeCell ref="U184:U185"/>
    <mergeCell ref="U176:U177"/>
    <mergeCell ref="U194:U195"/>
    <mergeCell ref="V17:V19"/>
    <mergeCell ref="V20:V22"/>
    <mergeCell ref="V26:V29"/>
    <mergeCell ref="V54:V57"/>
    <mergeCell ref="V58:V61"/>
    <mergeCell ref="U8:U10"/>
    <mergeCell ref="U26:U29"/>
    <mergeCell ref="U17:U19"/>
    <mergeCell ref="U20:U22"/>
    <mergeCell ref="U35:U37"/>
    <mergeCell ref="V35:V37"/>
    <mergeCell ref="V43:V44"/>
    <mergeCell ref="U68:U72"/>
    <mergeCell ref="U89:U90"/>
    <mergeCell ref="U73:U78"/>
    <mergeCell ref="U164:U165"/>
    <mergeCell ref="U152:U154"/>
    <mergeCell ref="U149:U150"/>
    <mergeCell ref="V140:V141"/>
    <mergeCell ref="U135:U139"/>
    <mergeCell ref="V8:V10"/>
    <mergeCell ref="V130:V133"/>
    <mergeCell ref="V110:V113"/>
    <mergeCell ref="V124:V128"/>
    <mergeCell ref="V114:V115"/>
    <mergeCell ref="V62:V66"/>
    <mergeCell ref="V83:V88"/>
    <mergeCell ref="V68:V72"/>
    <mergeCell ref="V89:V90"/>
    <mergeCell ref="V73:V78"/>
    <mergeCell ref="S106:S108"/>
    <mergeCell ref="V189:V190"/>
    <mergeCell ref="V164:V165"/>
    <mergeCell ref="V152:V154"/>
    <mergeCell ref="V143:V145"/>
    <mergeCell ref="V149:V150"/>
    <mergeCell ref="V161:V163"/>
    <mergeCell ref="U170:U174"/>
    <mergeCell ref="U189:U190"/>
    <mergeCell ref="T182:T183"/>
    <mergeCell ref="W35:W37"/>
    <mergeCell ref="W73:W78"/>
    <mergeCell ref="W68:W72"/>
    <mergeCell ref="W83:W88"/>
    <mergeCell ref="V182:V183"/>
    <mergeCell ref="V184:V185"/>
    <mergeCell ref="V170:V174"/>
    <mergeCell ref="V176:V177"/>
    <mergeCell ref="V135:V139"/>
    <mergeCell ref="W97:W98"/>
    <mergeCell ref="W58:W61"/>
    <mergeCell ref="W54:W57"/>
    <mergeCell ref="W101:W102"/>
    <mergeCell ref="W110:W113"/>
    <mergeCell ref="V194:V195"/>
    <mergeCell ref="W8:W10"/>
    <mergeCell ref="W43:W44"/>
    <mergeCell ref="W17:W19"/>
    <mergeCell ref="W20:W22"/>
    <mergeCell ref="W26:W29"/>
    <mergeCell ref="W140:W141"/>
    <mergeCell ref="W135:W139"/>
    <mergeCell ref="W152:W154"/>
    <mergeCell ref="W143:W145"/>
    <mergeCell ref="W170:W174"/>
    <mergeCell ref="W62:W66"/>
    <mergeCell ref="W89:W90"/>
    <mergeCell ref="W146:W148"/>
    <mergeCell ref="W117:W119"/>
    <mergeCell ref="W184:W185"/>
    <mergeCell ref="T106:T108"/>
    <mergeCell ref="W106:W108"/>
    <mergeCell ref="Q167:Q169"/>
    <mergeCell ref="W164:W165"/>
    <mergeCell ref="W121:W123"/>
    <mergeCell ref="W124:W128"/>
    <mergeCell ref="W114:W115"/>
    <mergeCell ref="V106:V108"/>
    <mergeCell ref="W149:W150"/>
    <mergeCell ref="X26:X29"/>
    <mergeCell ref="X43:X44"/>
    <mergeCell ref="X35:X37"/>
    <mergeCell ref="X17:X19"/>
    <mergeCell ref="X20:X22"/>
    <mergeCell ref="X101:X102"/>
    <mergeCell ref="X54:X57"/>
    <mergeCell ref="X58:X61"/>
    <mergeCell ref="X97:X98"/>
    <mergeCell ref="X83:X88"/>
    <mergeCell ref="X89:X90"/>
    <mergeCell ref="W194:W195"/>
    <mergeCell ref="W189:W190"/>
    <mergeCell ref="W161:W163"/>
    <mergeCell ref="W176:W177"/>
    <mergeCell ref="W182:W183"/>
    <mergeCell ref="X161:X163"/>
    <mergeCell ref="X117:X119"/>
    <mergeCell ref="X164:X165"/>
    <mergeCell ref="X121:X123"/>
    <mergeCell ref="Y20:Y22"/>
    <mergeCell ref="Y43:Y44"/>
    <mergeCell ref="Y143:Y145"/>
    <mergeCell ref="Y149:Y150"/>
    <mergeCell ref="X140:X141"/>
    <mergeCell ref="X8:X10"/>
    <mergeCell ref="X135:X139"/>
    <mergeCell ref="X143:X145"/>
    <mergeCell ref="X114:X115"/>
    <mergeCell ref="X149:X150"/>
    <mergeCell ref="Y161:Y163"/>
    <mergeCell ref="X62:X66"/>
    <mergeCell ref="X182:X183"/>
    <mergeCell ref="X184:X185"/>
    <mergeCell ref="X176:X177"/>
    <mergeCell ref="X170:X174"/>
    <mergeCell ref="X152:X154"/>
    <mergeCell ref="X130:X133"/>
    <mergeCell ref="X124:X128"/>
    <mergeCell ref="X110:X113"/>
    <mergeCell ref="Y152:Y154"/>
    <mergeCell ref="Y110:Y113"/>
    <mergeCell ref="Y124:Y128"/>
    <mergeCell ref="Y114:Y115"/>
    <mergeCell ref="Y130:Y133"/>
    <mergeCell ref="Y8:Y10"/>
    <mergeCell ref="Y54:Y57"/>
    <mergeCell ref="Y58:Y61"/>
    <mergeCell ref="Y62:Y66"/>
    <mergeCell ref="Y17:Y19"/>
    <mergeCell ref="Y182:Y183"/>
    <mergeCell ref="Y184:Y185"/>
    <mergeCell ref="Y176:Y177"/>
    <mergeCell ref="Y170:Y174"/>
    <mergeCell ref="Y121:Y123"/>
    <mergeCell ref="Y189:Y190"/>
    <mergeCell ref="Y164:Y165"/>
    <mergeCell ref="Y146:Y148"/>
    <mergeCell ref="Y140:Y141"/>
    <mergeCell ref="Y135:Y139"/>
    <mergeCell ref="Y194:Y195"/>
    <mergeCell ref="Z8:Z10"/>
    <mergeCell ref="Z17:Z19"/>
    <mergeCell ref="Z20:Z22"/>
    <mergeCell ref="Z26:Z29"/>
    <mergeCell ref="Z43:Z44"/>
    <mergeCell ref="Z35:Z37"/>
    <mergeCell ref="Z68:Z72"/>
    <mergeCell ref="Z89:Z90"/>
    <mergeCell ref="Z73:Z78"/>
    <mergeCell ref="Z97:Z98"/>
    <mergeCell ref="Z83:Z88"/>
    <mergeCell ref="Z58:Z61"/>
    <mergeCell ref="Z62:Z66"/>
    <mergeCell ref="Z54:Z57"/>
    <mergeCell ref="Z101:Z102"/>
    <mergeCell ref="AA8:AA10"/>
    <mergeCell ref="AA43:AA44"/>
    <mergeCell ref="AA17:AA19"/>
    <mergeCell ref="AA20:AA22"/>
    <mergeCell ref="AA26:AA29"/>
    <mergeCell ref="AA35:AA37"/>
    <mergeCell ref="AA73:AA78"/>
    <mergeCell ref="AA68:AA72"/>
    <mergeCell ref="AA97:AA98"/>
    <mergeCell ref="AA83:AA88"/>
    <mergeCell ref="AA62:AA66"/>
    <mergeCell ref="AA89:AA90"/>
    <mergeCell ref="AA58:AA61"/>
    <mergeCell ref="AA54:AA57"/>
    <mergeCell ref="AA106:AA108"/>
    <mergeCell ref="AA101:AA102"/>
    <mergeCell ref="Z124:Z128"/>
    <mergeCell ref="Z130:Z133"/>
    <mergeCell ref="Z114:Z115"/>
    <mergeCell ref="Z110:Z113"/>
    <mergeCell ref="Z121:Z123"/>
    <mergeCell ref="Z117:Z119"/>
    <mergeCell ref="AE140:AE141"/>
    <mergeCell ref="AA110:AA113"/>
    <mergeCell ref="AA121:AA123"/>
    <mergeCell ref="AA124:AA128"/>
    <mergeCell ref="AA114:AA115"/>
    <mergeCell ref="AA130:AA133"/>
    <mergeCell ref="AA117:AA119"/>
    <mergeCell ref="AC121:AC123"/>
    <mergeCell ref="AC140:AC141"/>
    <mergeCell ref="AC135:AC139"/>
    <mergeCell ref="Z135:Z139"/>
    <mergeCell ref="Z146:Z148"/>
    <mergeCell ref="AA149:AA150"/>
    <mergeCell ref="AA140:AA141"/>
    <mergeCell ref="AA135:AA139"/>
    <mergeCell ref="AA143:AA145"/>
    <mergeCell ref="AA146:AA148"/>
    <mergeCell ref="Z149:Z150"/>
    <mergeCell ref="Z143:Z145"/>
    <mergeCell ref="Z140:Z141"/>
    <mergeCell ref="AB35:AB37"/>
    <mergeCell ref="AB43:AB44"/>
    <mergeCell ref="AB26:AB29"/>
    <mergeCell ref="AB101:AB102"/>
    <mergeCell ref="AB97:AB98"/>
    <mergeCell ref="AB83:AB88"/>
    <mergeCell ref="AB68:AB72"/>
    <mergeCell ref="AB89:AB90"/>
    <mergeCell ref="AB54:AB57"/>
    <mergeCell ref="AA176:AA177"/>
    <mergeCell ref="AA182:AA183"/>
    <mergeCell ref="AA170:AA174"/>
    <mergeCell ref="Z152:Z154"/>
    <mergeCell ref="Z164:Z165"/>
    <mergeCell ref="Z161:Z163"/>
    <mergeCell ref="Z170:Z174"/>
    <mergeCell ref="Z176:Z177"/>
    <mergeCell ref="Z182:Z183"/>
    <mergeCell ref="AE149:AE150"/>
    <mergeCell ref="AD164:AD165"/>
    <mergeCell ref="AD146:AD148"/>
    <mergeCell ref="AD161:AD163"/>
    <mergeCell ref="AA164:AA165"/>
    <mergeCell ref="AA152:AA154"/>
    <mergeCell ref="AA161:AA163"/>
    <mergeCell ref="AB146:AB148"/>
    <mergeCell ref="AC164:AC165"/>
    <mergeCell ref="AC152:AC154"/>
    <mergeCell ref="Z184:Z185"/>
    <mergeCell ref="Z189:Z190"/>
    <mergeCell ref="Z194:Z195"/>
    <mergeCell ref="AA184:AA185"/>
    <mergeCell ref="AA194:AA195"/>
    <mergeCell ref="AA189:AA190"/>
    <mergeCell ref="AB17:AB19"/>
    <mergeCell ref="AB20:AB22"/>
    <mergeCell ref="AB8:AB10"/>
    <mergeCell ref="AB73:AB78"/>
    <mergeCell ref="AB182:AB183"/>
    <mergeCell ref="AB184:AB185"/>
    <mergeCell ref="AB176:AB177"/>
    <mergeCell ref="AB170:AB174"/>
    <mergeCell ref="AB130:AB133"/>
    <mergeCell ref="AB140:AB141"/>
    <mergeCell ref="AC161:AC163"/>
    <mergeCell ref="AB110:AB113"/>
    <mergeCell ref="AB124:AB128"/>
    <mergeCell ref="AB114:AB115"/>
    <mergeCell ref="AB121:AB123"/>
    <mergeCell ref="AB117:AB119"/>
    <mergeCell ref="AB135:AB139"/>
    <mergeCell ref="AB194:AB195"/>
    <mergeCell ref="AB62:AB66"/>
    <mergeCell ref="AB58:AB61"/>
    <mergeCell ref="AB161:AB163"/>
    <mergeCell ref="AB189:AB190"/>
    <mergeCell ref="AB164:AB165"/>
    <mergeCell ref="AB152:AB154"/>
    <mergeCell ref="AB149:AB150"/>
    <mergeCell ref="AC130:AC133"/>
    <mergeCell ref="AC110:AC113"/>
    <mergeCell ref="AC124:AC128"/>
    <mergeCell ref="AC114:AC115"/>
    <mergeCell ref="AB143:AB145"/>
    <mergeCell ref="AC149:AC150"/>
    <mergeCell ref="AC17:AC19"/>
    <mergeCell ref="AC20:AC22"/>
    <mergeCell ref="AC26:AC29"/>
    <mergeCell ref="AC68:AC72"/>
    <mergeCell ref="AD101:AD102"/>
    <mergeCell ref="AD114:AD115"/>
    <mergeCell ref="AD110:AD113"/>
    <mergeCell ref="AC58:AC61"/>
    <mergeCell ref="AC62:AC66"/>
    <mergeCell ref="AC83:AC88"/>
    <mergeCell ref="AC97:AC98"/>
    <mergeCell ref="AD62:AD66"/>
    <mergeCell ref="AD58:AD61"/>
    <mergeCell ref="AC8:AC10"/>
    <mergeCell ref="AC143:AC145"/>
    <mergeCell ref="AC73:AC78"/>
    <mergeCell ref="AC35:AC37"/>
    <mergeCell ref="AC43:AC44"/>
    <mergeCell ref="AC54:AC57"/>
    <mergeCell ref="AC106:AC108"/>
    <mergeCell ref="AC89:AC90"/>
    <mergeCell ref="AC117:AC119"/>
    <mergeCell ref="AC101:AC102"/>
    <mergeCell ref="AD184:AD185"/>
    <mergeCell ref="AD106:AD108"/>
    <mergeCell ref="AD73:AD78"/>
    <mergeCell ref="AD121:AD123"/>
    <mergeCell ref="AD117:AD119"/>
    <mergeCell ref="AC182:AC183"/>
    <mergeCell ref="AC184:AC185"/>
    <mergeCell ref="AC176:AC177"/>
    <mergeCell ref="AC170:AC174"/>
    <mergeCell ref="AD130:AD133"/>
    <mergeCell ref="AD182:AD183"/>
    <mergeCell ref="AD149:AD150"/>
    <mergeCell ref="AD140:AD141"/>
    <mergeCell ref="AD135:AD139"/>
    <mergeCell ref="AD152:AD154"/>
    <mergeCell ref="AD143:AD145"/>
    <mergeCell ref="AC146:AC148"/>
    <mergeCell ref="AD17:AD19"/>
    <mergeCell ref="AD20:AD22"/>
    <mergeCell ref="AD26:AD29"/>
    <mergeCell ref="AD8:AD10"/>
    <mergeCell ref="AD35:AD37"/>
    <mergeCell ref="AD43:AD44"/>
    <mergeCell ref="AE8:AE10"/>
    <mergeCell ref="AE17:AE19"/>
    <mergeCell ref="AE20:AE22"/>
    <mergeCell ref="AE26:AE29"/>
    <mergeCell ref="AE35:AE37"/>
    <mergeCell ref="AE43:AE44"/>
    <mergeCell ref="AE62:AE66"/>
    <mergeCell ref="AE58:AE61"/>
    <mergeCell ref="AD54:AD57"/>
    <mergeCell ref="AD124:AD128"/>
    <mergeCell ref="AD194:AD195"/>
    <mergeCell ref="AD189:AD190"/>
    <mergeCell ref="AD68:AD72"/>
    <mergeCell ref="AD89:AD90"/>
    <mergeCell ref="AD97:AD98"/>
    <mergeCell ref="AD83:AD88"/>
    <mergeCell ref="AE121:AE123"/>
    <mergeCell ref="AE54:AE57"/>
    <mergeCell ref="AE97:AE98"/>
    <mergeCell ref="AE101:AE102"/>
    <mergeCell ref="AE124:AE128"/>
    <mergeCell ref="AE114:AE115"/>
    <mergeCell ref="AE110:AE113"/>
    <mergeCell ref="AE106:AE108"/>
    <mergeCell ref="AE73:AE78"/>
    <mergeCell ref="AE68:AE72"/>
    <mergeCell ref="AE83:AE88"/>
    <mergeCell ref="AI106:AI108"/>
    <mergeCell ref="AE194:AE195"/>
    <mergeCell ref="AE189:AE190"/>
    <mergeCell ref="AE164:AE165"/>
    <mergeCell ref="AE161:AE163"/>
    <mergeCell ref="AE170:AE174"/>
    <mergeCell ref="AE135:AE139"/>
    <mergeCell ref="AE152:AE154"/>
    <mergeCell ref="AE143:AE145"/>
    <mergeCell ref="AS222:AV222"/>
    <mergeCell ref="AS212:AV212"/>
    <mergeCell ref="AS207:AV207"/>
    <mergeCell ref="AS208:AV208"/>
    <mergeCell ref="AS214:AV214"/>
    <mergeCell ref="AS215:AV215"/>
    <mergeCell ref="AS211:AV211"/>
    <mergeCell ref="AS218:AV218"/>
    <mergeCell ref="AS213:AV213"/>
    <mergeCell ref="AS221:AV221"/>
    <mergeCell ref="AS220:AV220"/>
    <mergeCell ref="AS146:AS148"/>
    <mergeCell ref="AS170:AS174"/>
    <mergeCell ref="AS194:AS195"/>
    <mergeCell ref="AK194:AK195"/>
    <mergeCell ref="AK189:AK190"/>
    <mergeCell ref="AS176:AS177"/>
    <mergeCell ref="AS152:AS154"/>
    <mergeCell ref="AQ170:AQ174"/>
    <mergeCell ref="AQ176:AQ177"/>
    <mergeCell ref="AF106:AF108"/>
    <mergeCell ref="AM106:AM108"/>
    <mergeCell ref="AP106:AP108"/>
    <mergeCell ref="AS143:AS145"/>
    <mergeCell ref="AS217:AV217"/>
    <mergeCell ref="AS219:AV219"/>
    <mergeCell ref="AL106:AL108"/>
    <mergeCell ref="AS114:AS115"/>
    <mergeCell ref="AQ164:AQ165"/>
    <mergeCell ref="AQ161:AQ163"/>
    <mergeCell ref="AQ182:AQ183"/>
    <mergeCell ref="AN106:AN108"/>
    <mergeCell ref="AO106:AO108"/>
    <mergeCell ref="AQ149:AQ150"/>
    <mergeCell ref="AQ140:AQ141"/>
    <mergeCell ref="AQ135:AQ139"/>
    <mergeCell ref="AQ152:AQ154"/>
    <mergeCell ref="AQ143:AQ145"/>
    <mergeCell ref="AQ146:AQ148"/>
    <mergeCell ref="AQ124:AQ128"/>
    <mergeCell ref="AS35:AS37"/>
    <mergeCell ref="AS140:AS141"/>
    <mergeCell ref="AS124:AS128"/>
    <mergeCell ref="AS73:AS77"/>
    <mergeCell ref="AS58:AS61"/>
    <mergeCell ref="AS54:AS57"/>
    <mergeCell ref="AS83:AS88"/>
    <mergeCell ref="AS130:AS133"/>
    <mergeCell ref="AS117:AS119"/>
    <mergeCell ref="AS135:AS139"/>
    <mergeCell ref="AR26:AR29"/>
    <mergeCell ref="AR8:AR10"/>
    <mergeCell ref="AS68:AS72"/>
    <mergeCell ref="AS121:AS123"/>
    <mergeCell ref="AS97:AS98"/>
    <mergeCell ref="AS62:AS66"/>
    <mergeCell ref="AS107:AS108"/>
    <mergeCell ref="AS101:AS102"/>
    <mergeCell ref="AS89:AS90"/>
    <mergeCell ref="AS110:AS113"/>
    <mergeCell ref="AW9:AX10"/>
    <mergeCell ref="AS2:AS4"/>
    <mergeCell ref="AS8:AS10"/>
    <mergeCell ref="AS17:AS19"/>
    <mergeCell ref="AR17:AR19"/>
    <mergeCell ref="AR20:AR22"/>
    <mergeCell ref="M209:Q209"/>
    <mergeCell ref="A218:H218"/>
    <mergeCell ref="A219:H219"/>
    <mergeCell ref="A220:H220"/>
    <mergeCell ref="A211:H211"/>
    <mergeCell ref="A212:H212"/>
    <mergeCell ref="A217:H217"/>
    <mergeCell ref="A215:H215"/>
    <mergeCell ref="AP194:AP195"/>
    <mergeCell ref="AN182:AN183"/>
    <mergeCell ref="AN184:AN185"/>
    <mergeCell ref="AN189:AN190"/>
    <mergeCell ref="AN194:AN195"/>
    <mergeCell ref="F187:G187"/>
    <mergeCell ref="E188:G188"/>
    <mergeCell ref="AE182:AE183"/>
    <mergeCell ref="AC189:AC190"/>
    <mergeCell ref="AC194:AC195"/>
    <mergeCell ref="AO245:AP245"/>
    <mergeCell ref="AB244:AD244"/>
    <mergeCell ref="V209:Y209"/>
    <mergeCell ref="F202:G202"/>
    <mergeCell ref="H194:H195"/>
    <mergeCell ref="F181:G181"/>
    <mergeCell ref="E203:G203"/>
    <mergeCell ref="E182:E187"/>
    <mergeCell ref="F193:G193"/>
    <mergeCell ref="F197:G197"/>
    <mergeCell ref="AQ114:AQ115"/>
    <mergeCell ref="AQ130:AQ133"/>
    <mergeCell ref="AQ110:AQ113"/>
    <mergeCell ref="AQ121:AQ123"/>
    <mergeCell ref="AQ117:AQ119"/>
    <mergeCell ref="AR68:AR72"/>
    <mergeCell ref="AR117:AR119"/>
    <mergeCell ref="AQ106:AQ108"/>
    <mergeCell ref="AR101:AR102"/>
    <mergeCell ref="AR176:AR177"/>
    <mergeCell ref="AR170:AR174"/>
    <mergeCell ref="AP8:AP10"/>
    <mergeCell ref="AQ89:AQ90"/>
    <mergeCell ref="AQ97:AQ98"/>
    <mergeCell ref="AQ83:AQ88"/>
    <mergeCell ref="AQ62:AQ66"/>
    <mergeCell ref="AQ58:AQ61"/>
    <mergeCell ref="AQ54:AQ57"/>
    <mergeCell ref="AR114:AR115"/>
    <mergeCell ref="AR182:AR183"/>
    <mergeCell ref="AR43:AR44"/>
    <mergeCell ref="AR54:AR57"/>
    <mergeCell ref="AR58:AR61"/>
    <mergeCell ref="AR62:AR66"/>
    <mergeCell ref="AR97:AR98"/>
    <mergeCell ref="AR89:AR90"/>
    <mergeCell ref="AR83:AR88"/>
    <mergeCell ref="AR73:AR78"/>
    <mergeCell ref="AR161:AR163"/>
    <mergeCell ref="AR164:AR165"/>
    <mergeCell ref="AR121:AR123"/>
    <mergeCell ref="AR146:AR148"/>
    <mergeCell ref="AR140:AR141"/>
    <mergeCell ref="AR135:AR139"/>
    <mergeCell ref="AR152:AR154"/>
    <mergeCell ref="AR143:AR145"/>
    <mergeCell ref="AR149:AR150"/>
    <mergeCell ref="AR35:AR37"/>
    <mergeCell ref="AN121:AN123"/>
    <mergeCell ref="AN130:AN133"/>
    <mergeCell ref="AN110:AN113"/>
    <mergeCell ref="AN124:AN128"/>
    <mergeCell ref="AN114:AN115"/>
    <mergeCell ref="AR106:AR108"/>
    <mergeCell ref="AR130:AR133"/>
    <mergeCell ref="AR110:AR113"/>
    <mergeCell ref="AR124:AR128"/>
    <mergeCell ref="AP114:AP115"/>
    <mergeCell ref="AQ17:AQ19"/>
    <mergeCell ref="AQ20:AQ22"/>
    <mergeCell ref="AQ26:AQ29"/>
    <mergeCell ref="AQ35:AQ37"/>
    <mergeCell ref="AQ43:AQ44"/>
    <mergeCell ref="AQ73:AQ78"/>
    <mergeCell ref="AQ68:AQ72"/>
    <mergeCell ref="AQ101:AQ102"/>
    <mergeCell ref="AP17:AP19"/>
    <mergeCell ref="AP20:AP22"/>
    <mergeCell ref="AP26:AP29"/>
    <mergeCell ref="AP43:AP44"/>
    <mergeCell ref="AP54:AP57"/>
    <mergeCell ref="AP110:AP113"/>
    <mergeCell ref="AN140:AN141"/>
    <mergeCell ref="AN135:AN139"/>
    <mergeCell ref="AP83:AP88"/>
    <mergeCell ref="AP68:AP72"/>
    <mergeCell ref="AP89:AP90"/>
    <mergeCell ref="AN152:AN154"/>
    <mergeCell ref="AN143:AN145"/>
    <mergeCell ref="AN149:AN150"/>
    <mergeCell ref="AK106:AK108"/>
    <mergeCell ref="AP124:AP128"/>
    <mergeCell ref="AP182:AP183"/>
    <mergeCell ref="AK117:AK119"/>
    <mergeCell ref="AO170:AO174"/>
    <mergeCell ref="AN176:AN177"/>
    <mergeCell ref="AN170:AN174"/>
    <mergeCell ref="AP184:AP185"/>
    <mergeCell ref="AP176:AP177"/>
    <mergeCell ref="AP170:AP174"/>
    <mergeCell ref="AP189:AP190"/>
    <mergeCell ref="AH194:AH195"/>
    <mergeCell ref="AK184:AK185"/>
    <mergeCell ref="AM184:AM185"/>
    <mergeCell ref="AM189:AM190"/>
    <mergeCell ref="AM194:AM195"/>
    <mergeCell ref="AO184:AO185"/>
    <mergeCell ref="AO110:AO113"/>
    <mergeCell ref="AO189:AO190"/>
    <mergeCell ref="AO194:AO195"/>
    <mergeCell ref="AI194:AI195"/>
    <mergeCell ref="AK17:AK19"/>
    <mergeCell ref="AK20:AK22"/>
    <mergeCell ref="AK26:AK29"/>
    <mergeCell ref="AK35:AK37"/>
    <mergeCell ref="AK43:AK44"/>
    <mergeCell ref="AK54:AK57"/>
    <mergeCell ref="AP121:AP123"/>
    <mergeCell ref="AP146:AP148"/>
    <mergeCell ref="AP140:AP141"/>
    <mergeCell ref="AP135:AP139"/>
    <mergeCell ref="AN146:AN148"/>
    <mergeCell ref="AO146:AO148"/>
    <mergeCell ref="AO143:AO145"/>
    <mergeCell ref="AO130:AO133"/>
    <mergeCell ref="AH189:AH190"/>
    <mergeCell ref="AP152:AP154"/>
    <mergeCell ref="AP143:AP145"/>
    <mergeCell ref="AP149:AP150"/>
    <mergeCell ref="AP130:AP133"/>
    <mergeCell ref="AM182:AM183"/>
    <mergeCell ref="AM176:AM177"/>
    <mergeCell ref="AM170:AM174"/>
    <mergeCell ref="AO182:AO183"/>
    <mergeCell ref="AO176:AO177"/>
    <mergeCell ref="AK176:AK177"/>
    <mergeCell ref="AK182:AK183"/>
    <mergeCell ref="F129:G129"/>
    <mergeCell ref="F142:G142"/>
    <mergeCell ref="F175:G175"/>
    <mergeCell ref="H146:H148"/>
    <mergeCell ref="H170:H174"/>
    <mergeCell ref="AE176:AE177"/>
    <mergeCell ref="AE146:AE148"/>
    <mergeCell ref="AE130:AE133"/>
    <mergeCell ref="AN161:AN163"/>
    <mergeCell ref="AK161:AK163"/>
    <mergeCell ref="AK170:AK174"/>
    <mergeCell ref="AP73:AP78"/>
    <mergeCell ref="AP161:AP163"/>
    <mergeCell ref="AP117:AP119"/>
    <mergeCell ref="AP164:AP165"/>
    <mergeCell ref="AM164:AM165"/>
    <mergeCell ref="AO161:AO163"/>
    <mergeCell ref="AO164:AO165"/>
    <mergeCell ref="AO152:AO154"/>
    <mergeCell ref="AO149:AO150"/>
    <mergeCell ref="AN164:AN165"/>
    <mergeCell ref="AK58:AK61"/>
    <mergeCell ref="AK101:AK102"/>
    <mergeCell ref="AK110:AK113"/>
    <mergeCell ref="AK124:AK128"/>
    <mergeCell ref="AK114:AK115"/>
    <mergeCell ref="AM161:AM163"/>
    <mergeCell ref="AN97:AN98"/>
    <mergeCell ref="AI189:AI190"/>
    <mergeCell ref="AK73:AK78"/>
    <mergeCell ref="AK68:AK72"/>
    <mergeCell ref="AK89:AK90"/>
    <mergeCell ref="AK97:AK98"/>
    <mergeCell ref="AK83:AK88"/>
    <mergeCell ref="AK130:AK133"/>
    <mergeCell ref="AK149:AK150"/>
    <mergeCell ref="AK140:AK141"/>
    <mergeCell ref="AK152:AK154"/>
    <mergeCell ref="AI182:AI183"/>
    <mergeCell ref="H135:H139"/>
    <mergeCell ref="H143:H145"/>
    <mergeCell ref="AI184:AI185"/>
    <mergeCell ref="AI176:AI177"/>
    <mergeCell ref="AI170:AI174"/>
    <mergeCell ref="AH184:AH185"/>
    <mergeCell ref="H184:H185"/>
    <mergeCell ref="AD170:AD174"/>
    <mergeCell ref="AD176:AD177"/>
    <mergeCell ref="AI152:AI154"/>
    <mergeCell ref="AK135:AK139"/>
    <mergeCell ref="AK121:AK123"/>
    <mergeCell ref="AK143:AK145"/>
    <mergeCell ref="AK164:AK165"/>
    <mergeCell ref="AJ130:AJ133"/>
    <mergeCell ref="AK146:AK148"/>
    <mergeCell ref="AJ124:AJ128"/>
    <mergeCell ref="AN68:AN72"/>
    <mergeCell ref="AN89:AN90"/>
    <mergeCell ref="AN73:AN78"/>
    <mergeCell ref="AN117:AN119"/>
    <mergeCell ref="AE184:AE185"/>
    <mergeCell ref="AH182:AH183"/>
    <mergeCell ref="AI161:AI163"/>
    <mergeCell ref="AI117:AI119"/>
    <mergeCell ref="AI146:AI148"/>
    <mergeCell ref="AI143:AI145"/>
    <mergeCell ref="AP101:AP102"/>
    <mergeCell ref="AP58:AP61"/>
    <mergeCell ref="AP62:AP66"/>
    <mergeCell ref="AP97:AP98"/>
    <mergeCell ref="AO83:AO88"/>
    <mergeCell ref="AO68:AO72"/>
    <mergeCell ref="AO89:AO90"/>
    <mergeCell ref="AO58:AO61"/>
    <mergeCell ref="AH176:AH177"/>
    <mergeCell ref="AH170:AH174"/>
    <mergeCell ref="AM110:AM113"/>
    <mergeCell ref="AM124:AM128"/>
    <mergeCell ref="AM114:AM115"/>
    <mergeCell ref="AO124:AO128"/>
    <mergeCell ref="AO114:AO115"/>
    <mergeCell ref="AI164:AI165"/>
    <mergeCell ref="AI121:AI123"/>
    <mergeCell ref="AI140:AI141"/>
    <mergeCell ref="AI101:AI102"/>
    <mergeCell ref="AI97:AI98"/>
    <mergeCell ref="AK8:AK10"/>
    <mergeCell ref="AI149:AI150"/>
    <mergeCell ref="AI130:AI133"/>
    <mergeCell ref="AI110:AI113"/>
    <mergeCell ref="AI124:AI128"/>
    <mergeCell ref="AI43:AI44"/>
    <mergeCell ref="AI17:AI19"/>
    <mergeCell ref="AG194:AG195"/>
    <mergeCell ref="AH8:AH10"/>
    <mergeCell ref="AH110:AH113"/>
    <mergeCell ref="AH124:AH128"/>
    <mergeCell ref="AH114:AH115"/>
    <mergeCell ref="AH130:AH133"/>
    <mergeCell ref="AH149:AH150"/>
    <mergeCell ref="AH140:AH141"/>
    <mergeCell ref="AH135:AH139"/>
    <mergeCell ref="AH152:AH154"/>
    <mergeCell ref="AQ8:AQ10"/>
    <mergeCell ref="AN101:AN102"/>
    <mergeCell ref="AN58:AN61"/>
    <mergeCell ref="AN62:AN66"/>
    <mergeCell ref="AN83:AN88"/>
    <mergeCell ref="AN8:AN10"/>
    <mergeCell ref="AN54:AN57"/>
    <mergeCell ref="AN17:AN19"/>
    <mergeCell ref="AO73:AO78"/>
    <mergeCell ref="AP35:AP37"/>
    <mergeCell ref="AM152:AM154"/>
    <mergeCell ref="AM143:AM145"/>
    <mergeCell ref="AM149:AM150"/>
    <mergeCell ref="AM130:AM133"/>
    <mergeCell ref="AO101:AO102"/>
    <mergeCell ref="AO97:AO98"/>
    <mergeCell ref="AO117:AO119"/>
    <mergeCell ref="AO121:AO123"/>
    <mergeCell ref="AO140:AO141"/>
    <mergeCell ref="AO135:AO139"/>
    <mergeCell ref="E68:E81"/>
    <mergeCell ref="AM117:AM119"/>
    <mergeCell ref="AM146:AM148"/>
    <mergeCell ref="AM121:AM123"/>
    <mergeCell ref="AM140:AM141"/>
    <mergeCell ref="AM135:AM139"/>
    <mergeCell ref="AI135:AI139"/>
    <mergeCell ref="AI114:AI115"/>
    <mergeCell ref="AE117:AE119"/>
    <mergeCell ref="AJ106:AJ108"/>
    <mergeCell ref="H58:H61"/>
    <mergeCell ref="G2:G4"/>
    <mergeCell ref="F16:G16"/>
    <mergeCell ref="F32:G32"/>
    <mergeCell ref="H68:H72"/>
    <mergeCell ref="H2:H4"/>
    <mergeCell ref="H8:H10"/>
    <mergeCell ref="H35:H37"/>
    <mergeCell ref="F40:G40"/>
    <mergeCell ref="E51:G51"/>
    <mergeCell ref="AM97:AM98"/>
    <mergeCell ref="AM68:AM72"/>
    <mergeCell ref="AM89:AM90"/>
    <mergeCell ref="AM73:AM78"/>
    <mergeCell ref="AI62:AI66"/>
    <mergeCell ref="AI83:AI88"/>
    <mergeCell ref="AI68:AI72"/>
    <mergeCell ref="AI89:AI90"/>
    <mergeCell ref="AI73:AI78"/>
    <mergeCell ref="AO62:AO66"/>
    <mergeCell ref="AN35:AN37"/>
    <mergeCell ref="AN43:AN44"/>
    <mergeCell ref="AN20:AN22"/>
    <mergeCell ref="AN26:AN29"/>
    <mergeCell ref="AL54:AL57"/>
    <mergeCell ref="AL35:AL37"/>
    <mergeCell ref="AM35:AM37"/>
    <mergeCell ref="H110:H113"/>
    <mergeCell ref="AM8:AM10"/>
    <mergeCell ref="AM62:AM66"/>
    <mergeCell ref="AO35:AO37"/>
    <mergeCell ref="AO17:AO19"/>
    <mergeCell ref="AO20:AO22"/>
    <mergeCell ref="AO26:AO29"/>
    <mergeCell ref="AO43:AO44"/>
    <mergeCell ref="AO8:AO10"/>
    <mergeCell ref="AO54:AO57"/>
    <mergeCell ref="E5:E16"/>
    <mergeCell ref="E52:E67"/>
    <mergeCell ref="AG189:AG190"/>
    <mergeCell ref="AH106:AH108"/>
    <mergeCell ref="AG106:AG108"/>
    <mergeCell ref="F54:F57"/>
    <mergeCell ref="H54:H57"/>
    <mergeCell ref="E105:G105"/>
    <mergeCell ref="F96:G96"/>
    <mergeCell ref="H97:H98"/>
    <mergeCell ref="E101:E103"/>
    <mergeCell ref="H101:H102"/>
    <mergeCell ref="F103:G103"/>
    <mergeCell ref="AB106:AB108"/>
    <mergeCell ref="F100:G100"/>
    <mergeCell ref="F81:G81"/>
    <mergeCell ref="M106:M108"/>
    <mergeCell ref="E92:E96"/>
    <mergeCell ref="E82:E91"/>
    <mergeCell ref="H83:H88"/>
    <mergeCell ref="H13:H15"/>
    <mergeCell ref="H124:H128"/>
    <mergeCell ref="H89:H90"/>
    <mergeCell ref="E109:E120"/>
    <mergeCell ref="E41:E47"/>
    <mergeCell ref="E97:E100"/>
    <mergeCell ref="H43:H44"/>
    <mergeCell ref="F47:G47"/>
    <mergeCell ref="E24:E32"/>
    <mergeCell ref="E33:E40"/>
    <mergeCell ref="E161:E166"/>
    <mergeCell ref="F166:G166"/>
    <mergeCell ref="H161:H163"/>
    <mergeCell ref="E121:E129"/>
    <mergeCell ref="E130:E142"/>
    <mergeCell ref="E17:E23"/>
    <mergeCell ref="H17:H19"/>
    <mergeCell ref="H20:H22"/>
    <mergeCell ref="F23:G23"/>
    <mergeCell ref="H130:H133"/>
    <mergeCell ref="AL194:AL195"/>
    <mergeCell ref="AH62:AH66"/>
    <mergeCell ref="AH58:AH61"/>
    <mergeCell ref="AH54:AH57"/>
    <mergeCell ref="AH101:AH102"/>
    <mergeCell ref="AI35:AI37"/>
    <mergeCell ref="AI58:AI61"/>
    <mergeCell ref="AH143:AH145"/>
    <mergeCell ref="AH121:AH123"/>
    <mergeCell ref="AH146:AH148"/>
    <mergeCell ref="AL161:AL163"/>
    <mergeCell ref="AL176:AL177"/>
    <mergeCell ref="AL170:AL174"/>
    <mergeCell ref="AL182:AL183"/>
    <mergeCell ref="AL184:AL185"/>
    <mergeCell ref="AL189:AL190"/>
    <mergeCell ref="AM83:AM88"/>
    <mergeCell ref="AJ189:AJ190"/>
    <mergeCell ref="AJ194:AJ195"/>
    <mergeCell ref="AL8:AL10"/>
    <mergeCell ref="AL17:AL19"/>
    <mergeCell ref="AL152:AL154"/>
    <mergeCell ref="AL143:AL145"/>
    <mergeCell ref="AL164:AL165"/>
    <mergeCell ref="AL121:AL123"/>
    <mergeCell ref="AL146:AL148"/>
    <mergeCell ref="AM17:AM19"/>
    <mergeCell ref="AM20:AM22"/>
    <mergeCell ref="AM26:AM29"/>
    <mergeCell ref="I114:I115"/>
    <mergeCell ref="AS43:AS44"/>
    <mergeCell ref="AS20:AS22"/>
    <mergeCell ref="AS26:AS29"/>
    <mergeCell ref="Z106:Z108"/>
    <mergeCell ref="U106:U108"/>
    <mergeCell ref="AM101:AM102"/>
    <mergeCell ref="F160:G160"/>
    <mergeCell ref="H114:H115"/>
    <mergeCell ref="H140:H141"/>
    <mergeCell ref="Q106:Q108"/>
    <mergeCell ref="E104:G104"/>
    <mergeCell ref="AM43:AM44"/>
    <mergeCell ref="AM54:AM57"/>
    <mergeCell ref="AM58:AM61"/>
    <mergeCell ref="AH43:AH44"/>
    <mergeCell ref="AH73:AH78"/>
    <mergeCell ref="AG114:AG115"/>
    <mergeCell ref="AG58:AG61"/>
    <mergeCell ref="AL20:AL22"/>
    <mergeCell ref="AL26:AL29"/>
    <mergeCell ref="AL43:AL44"/>
    <mergeCell ref="AH17:AH19"/>
    <mergeCell ref="AH20:AH22"/>
    <mergeCell ref="AH26:AH29"/>
    <mergeCell ref="AH35:AH37"/>
    <mergeCell ref="AH68:AH72"/>
    <mergeCell ref="AF68:AF72"/>
    <mergeCell ref="H117:H119"/>
    <mergeCell ref="F120:G120"/>
    <mergeCell ref="AH89:AH90"/>
    <mergeCell ref="AH97:AH98"/>
    <mergeCell ref="AF101:AF102"/>
    <mergeCell ref="AF89:AF90"/>
    <mergeCell ref="AF97:AF98"/>
    <mergeCell ref="AG117:AG119"/>
    <mergeCell ref="AG110:AG113"/>
    <mergeCell ref="H26:H29"/>
    <mergeCell ref="F91:G91"/>
    <mergeCell ref="I62:I66"/>
    <mergeCell ref="I54:I57"/>
    <mergeCell ref="I58:I61"/>
    <mergeCell ref="AE89:AE90"/>
    <mergeCell ref="H73:H77"/>
    <mergeCell ref="F58:F61"/>
    <mergeCell ref="F67:G67"/>
    <mergeCell ref="F68:F70"/>
    <mergeCell ref="AG101:AG102"/>
    <mergeCell ref="AG54:AG57"/>
    <mergeCell ref="G107:G108"/>
    <mergeCell ref="H107:H108"/>
    <mergeCell ref="AG97:AG98"/>
    <mergeCell ref="AG68:AG72"/>
    <mergeCell ref="AG89:AG90"/>
    <mergeCell ref="AF83:AF88"/>
    <mergeCell ref="AF54:AF57"/>
    <mergeCell ref="AF73:AF78"/>
    <mergeCell ref="AL58:AL61"/>
    <mergeCell ref="AL68:AL72"/>
    <mergeCell ref="AG17:AG19"/>
    <mergeCell ref="AG20:AG22"/>
    <mergeCell ref="AG26:AG29"/>
    <mergeCell ref="AK62:AK66"/>
    <mergeCell ref="AJ68:AJ72"/>
    <mergeCell ref="AI20:AI22"/>
    <mergeCell ref="AI26:AI29"/>
    <mergeCell ref="AI54:AI57"/>
    <mergeCell ref="AL110:AL113"/>
    <mergeCell ref="AL124:AL128"/>
    <mergeCell ref="AL114:AL115"/>
    <mergeCell ref="AL130:AL133"/>
    <mergeCell ref="AL149:AL150"/>
    <mergeCell ref="AL140:AL141"/>
    <mergeCell ref="AL135:AL139"/>
    <mergeCell ref="AL117:AL119"/>
    <mergeCell ref="AL89:AL90"/>
    <mergeCell ref="AL97:AL98"/>
    <mergeCell ref="AL83:AL88"/>
    <mergeCell ref="AL62:AL66"/>
    <mergeCell ref="AL101:AL102"/>
    <mergeCell ref="AG62:AG66"/>
    <mergeCell ref="AG83:AG88"/>
    <mergeCell ref="AL73:AL78"/>
    <mergeCell ref="AG73:AG78"/>
    <mergeCell ref="AH83:AH88"/>
    <mergeCell ref="AS161:AS163"/>
    <mergeCell ref="H164:H165"/>
    <mergeCell ref="AS164:AS165"/>
    <mergeCell ref="AS149:AS150"/>
    <mergeCell ref="H121:H123"/>
    <mergeCell ref="AH164:AH165"/>
    <mergeCell ref="AH161:AH163"/>
    <mergeCell ref="AG135:AG139"/>
    <mergeCell ref="AG152:AG154"/>
    <mergeCell ref="AG143:AG145"/>
    <mergeCell ref="AG182:AG183"/>
    <mergeCell ref="AG184:AG185"/>
    <mergeCell ref="AG176:AG177"/>
    <mergeCell ref="AG170:AG174"/>
    <mergeCell ref="AJ114:AJ115"/>
    <mergeCell ref="AJ182:AJ183"/>
    <mergeCell ref="AJ184:AJ185"/>
    <mergeCell ref="AJ176:AJ177"/>
    <mergeCell ref="AJ170:AJ174"/>
    <mergeCell ref="AH117:AH119"/>
    <mergeCell ref="AG149:AG150"/>
    <mergeCell ref="AG130:AG133"/>
    <mergeCell ref="AG124:AG128"/>
    <mergeCell ref="AQ189:AQ190"/>
    <mergeCell ref="AR184:AR185"/>
    <mergeCell ref="AR189:AR190"/>
    <mergeCell ref="AJ135:AJ139"/>
    <mergeCell ref="AJ152:AJ154"/>
    <mergeCell ref="AJ143:AJ145"/>
    <mergeCell ref="AJ149:AJ150"/>
    <mergeCell ref="AR194:AR195"/>
    <mergeCell ref="AF121:AF123"/>
    <mergeCell ref="AG161:AG163"/>
    <mergeCell ref="AG146:AG148"/>
    <mergeCell ref="AG164:AG165"/>
    <mergeCell ref="AG121:AG123"/>
    <mergeCell ref="AG140:AG141"/>
    <mergeCell ref="AJ164:AJ165"/>
    <mergeCell ref="AJ121:AJ123"/>
    <mergeCell ref="AJ140:AJ141"/>
    <mergeCell ref="AS184:AS185"/>
    <mergeCell ref="AS189:AS190"/>
    <mergeCell ref="AQ245:AR245"/>
    <mergeCell ref="AS205:AV206"/>
    <mergeCell ref="AS225:AV225"/>
    <mergeCell ref="AS224:AV224"/>
    <mergeCell ref="AS223:AV223"/>
    <mergeCell ref="AS216:AV216"/>
    <mergeCell ref="AQ184:AQ185"/>
    <mergeCell ref="AQ194:AQ195"/>
    <mergeCell ref="AJ101:AJ102"/>
    <mergeCell ref="AJ83:AJ88"/>
    <mergeCell ref="AJ97:AJ98"/>
    <mergeCell ref="AJ89:AJ90"/>
    <mergeCell ref="AJ161:AJ163"/>
    <mergeCell ref="AJ117:AJ119"/>
    <mergeCell ref="AJ146:AJ148"/>
    <mergeCell ref="AJ110:AJ113"/>
    <mergeCell ref="AF170:AF174"/>
    <mergeCell ref="AF176:AF177"/>
    <mergeCell ref="AF182:AF183"/>
    <mergeCell ref="AF184:AF185"/>
    <mergeCell ref="AF194:AF195"/>
    <mergeCell ref="AF189:AF190"/>
    <mergeCell ref="AF149:AF150"/>
    <mergeCell ref="AF140:AF141"/>
    <mergeCell ref="AF135:AF139"/>
    <mergeCell ref="AF152:AF154"/>
    <mergeCell ref="AF143:AF145"/>
    <mergeCell ref="AF164:AF165"/>
    <mergeCell ref="AF146:AF148"/>
    <mergeCell ref="AF161:AF163"/>
    <mergeCell ref="AF117:AF119"/>
    <mergeCell ref="E204:G204"/>
    <mergeCell ref="E189:E193"/>
    <mergeCell ref="H189:H190"/>
    <mergeCell ref="I167:I169"/>
    <mergeCell ref="E176:E179"/>
    <mergeCell ref="E180:E181"/>
    <mergeCell ref="E194:E197"/>
    <mergeCell ref="AF124:AF128"/>
    <mergeCell ref="AF130:AF133"/>
    <mergeCell ref="I117:I119"/>
    <mergeCell ref="I110:I113"/>
    <mergeCell ref="AF8:AF10"/>
    <mergeCell ref="AF17:AF19"/>
    <mergeCell ref="AF20:AF22"/>
    <mergeCell ref="AF26:AF29"/>
    <mergeCell ref="AF35:AF37"/>
    <mergeCell ref="AF114:AF115"/>
    <mergeCell ref="AF110:AF113"/>
    <mergeCell ref="AF43:AF44"/>
    <mergeCell ref="AJ73:AJ78"/>
    <mergeCell ref="AJ35:AJ37"/>
    <mergeCell ref="AJ43:AJ44"/>
    <mergeCell ref="AJ17:AJ19"/>
    <mergeCell ref="AJ20:AJ22"/>
    <mergeCell ref="AJ26:AJ29"/>
    <mergeCell ref="AF62:AF66"/>
    <mergeCell ref="AF58:AF61"/>
    <mergeCell ref="AJ8:AJ10"/>
    <mergeCell ref="AJ54:AJ57"/>
    <mergeCell ref="AJ58:AJ61"/>
    <mergeCell ref="AJ62:AJ66"/>
    <mergeCell ref="AG35:AG37"/>
    <mergeCell ref="AG43:AG44"/>
    <mergeCell ref="AG8:AG10"/>
    <mergeCell ref="AI8:AI10"/>
  </mergeCells>
  <printOptions horizontalCentered="1"/>
  <pageMargins left="0.31496062992125984" right="0.5118110236220472" top="0.31496062992125984" bottom="0.35433070866141736" header="0.2362204724409449" footer="0.35433070866141736"/>
  <pageSetup horizontalDpi="300" verticalDpi="300" orientation="landscape" paperSize="9" scale="28" r:id="rId1"/>
</worksheet>
</file>

<file path=xl/worksheets/sheet3.xml><?xml version="1.0" encoding="utf-8"?>
<worksheet xmlns="http://schemas.openxmlformats.org/spreadsheetml/2006/main" xmlns:r="http://schemas.openxmlformats.org/officeDocument/2006/relationships">
  <dimension ref="A2:X233"/>
  <sheetViews>
    <sheetView showGridLines="0" zoomScale="70" zoomScaleNormal="70" zoomScalePageLayoutView="0" workbookViewId="0" topLeftCell="A197">
      <selection activeCell="K232" sqref="K232"/>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3.5" thickBot="1"/>
    <row r="2" spans="6:21" ht="15.75" customHeight="1">
      <c r="F2" s="184"/>
      <c r="G2" s="781" t="s">
        <v>35</v>
      </c>
      <c r="H2" s="798" t="s">
        <v>212</v>
      </c>
      <c r="I2" s="195"/>
      <c r="J2" s="195"/>
      <c r="K2" s="195"/>
      <c r="L2" s="195"/>
      <c r="M2" s="195"/>
      <c r="N2" s="195"/>
      <c r="O2" s="195"/>
      <c r="P2" s="195"/>
      <c r="Q2" s="195"/>
      <c r="R2" s="195"/>
      <c r="S2" s="195"/>
      <c r="T2" s="195"/>
      <c r="U2" s="798" t="s">
        <v>212</v>
      </c>
    </row>
    <row r="3" spans="6:24" ht="16.5" thickBot="1">
      <c r="F3" s="180"/>
      <c r="G3" s="782"/>
      <c r="H3" s="799"/>
      <c r="I3" s="326" t="s">
        <v>218</v>
      </c>
      <c r="J3" s="325" t="s">
        <v>186</v>
      </c>
      <c r="K3" s="326" t="s">
        <v>96</v>
      </c>
      <c r="L3" s="326" t="s">
        <v>191</v>
      </c>
      <c r="M3" s="326" t="s">
        <v>189</v>
      </c>
      <c r="N3" s="326" t="s">
        <v>188</v>
      </c>
      <c r="O3" s="325" t="s">
        <v>95</v>
      </c>
      <c r="P3" s="325" t="s">
        <v>347</v>
      </c>
      <c r="Q3" s="325" t="s">
        <v>346</v>
      </c>
      <c r="R3" s="326" t="s">
        <v>198</v>
      </c>
      <c r="S3" s="326" t="s">
        <v>199</v>
      </c>
      <c r="T3" s="326" t="s">
        <v>88</v>
      </c>
      <c r="U3" s="799"/>
      <c r="W3" s="521" t="s">
        <v>551</v>
      </c>
      <c r="X3" s="79"/>
    </row>
    <row r="4" spans="6:21" ht="16.5" thickBot="1">
      <c r="F4" s="7" t="s">
        <v>34</v>
      </c>
      <c r="G4" s="783"/>
      <c r="H4" s="800"/>
      <c r="I4" s="80" t="s">
        <v>78</v>
      </c>
      <c r="J4" s="80" t="s">
        <v>78</v>
      </c>
      <c r="K4" s="80" t="s">
        <v>78</v>
      </c>
      <c r="L4" s="80" t="s">
        <v>78</v>
      </c>
      <c r="M4" s="80" t="s">
        <v>78</v>
      </c>
      <c r="N4" s="80" t="s">
        <v>78</v>
      </c>
      <c r="O4" s="80" t="s">
        <v>78</v>
      </c>
      <c r="P4" s="80" t="s">
        <v>78</v>
      </c>
      <c r="Q4" s="80" t="s">
        <v>78</v>
      </c>
      <c r="R4" s="80" t="s">
        <v>78</v>
      </c>
      <c r="S4" s="80" t="s">
        <v>78</v>
      </c>
      <c r="T4" s="80" t="s">
        <v>78</v>
      </c>
      <c r="U4" s="800"/>
    </row>
    <row r="5" spans="5:24" ht="15.75" customHeight="1">
      <c r="E5" s="750" t="s">
        <v>309</v>
      </c>
      <c r="F5" s="434" t="s">
        <v>227</v>
      </c>
      <c r="G5" s="435">
        <v>10</v>
      </c>
      <c r="H5" s="436">
        <v>10</v>
      </c>
      <c r="I5" s="378">
        <v>9</v>
      </c>
      <c r="J5" s="378">
        <v>8</v>
      </c>
      <c r="K5" s="378">
        <v>9</v>
      </c>
      <c r="L5" s="378">
        <v>9</v>
      </c>
      <c r="M5" s="378">
        <v>9</v>
      </c>
      <c r="N5" s="378">
        <v>9</v>
      </c>
      <c r="O5" s="378">
        <v>10</v>
      </c>
      <c r="P5" s="378">
        <v>9</v>
      </c>
      <c r="Q5" s="378">
        <v>8</v>
      </c>
      <c r="R5" s="378">
        <v>8</v>
      </c>
      <c r="S5" s="378">
        <v>8</v>
      </c>
      <c r="T5" s="378">
        <v>9</v>
      </c>
      <c r="U5" s="436">
        <v>10</v>
      </c>
      <c r="W5" s="190"/>
      <c r="X5" s="185" t="s">
        <v>350</v>
      </c>
    </row>
    <row r="6" spans="5:24" ht="15">
      <c r="E6" s="751"/>
      <c r="F6" s="176" t="s">
        <v>228</v>
      </c>
      <c r="G6" s="9">
        <v>10</v>
      </c>
      <c r="H6" s="11">
        <v>10</v>
      </c>
      <c r="I6" s="377">
        <v>10</v>
      </c>
      <c r="J6" s="377">
        <v>10</v>
      </c>
      <c r="K6" s="377">
        <v>10</v>
      </c>
      <c r="L6" s="377">
        <v>10</v>
      </c>
      <c r="M6" s="377">
        <v>6</v>
      </c>
      <c r="N6" s="377">
        <v>10</v>
      </c>
      <c r="O6" s="377">
        <v>10</v>
      </c>
      <c r="P6" s="377">
        <v>8</v>
      </c>
      <c r="Q6" s="377">
        <v>10</v>
      </c>
      <c r="R6" s="377">
        <v>8</v>
      </c>
      <c r="S6" s="377">
        <v>10</v>
      </c>
      <c r="T6" s="377">
        <v>10</v>
      </c>
      <c r="U6" s="11">
        <v>10</v>
      </c>
      <c r="W6" s="191"/>
      <c r="X6" s="193" t="s">
        <v>351</v>
      </c>
    </row>
    <row r="7" spans="5:24" ht="15">
      <c r="E7" s="751"/>
      <c r="F7" s="167" t="s">
        <v>229</v>
      </c>
      <c r="G7" s="20">
        <v>20</v>
      </c>
      <c r="H7" s="11">
        <v>20</v>
      </c>
      <c r="I7" s="414">
        <v>20</v>
      </c>
      <c r="J7" s="414">
        <v>14</v>
      </c>
      <c r="K7" s="414">
        <v>20</v>
      </c>
      <c r="L7" s="414">
        <v>20</v>
      </c>
      <c r="M7" s="414">
        <v>20</v>
      </c>
      <c r="N7" s="414">
        <v>14</v>
      </c>
      <c r="O7" s="414">
        <v>17</v>
      </c>
      <c r="P7" s="414">
        <v>20</v>
      </c>
      <c r="Q7" s="414">
        <v>20</v>
      </c>
      <c r="R7" s="414">
        <v>20</v>
      </c>
      <c r="S7" s="414">
        <v>20</v>
      </c>
      <c r="T7" s="414">
        <v>20</v>
      </c>
      <c r="U7" s="11">
        <v>20</v>
      </c>
      <c r="W7" s="192"/>
      <c r="X7" s="193" t="s">
        <v>352</v>
      </c>
    </row>
    <row r="8" spans="5:23" ht="15.75" customHeight="1">
      <c r="E8" s="751"/>
      <c r="F8" s="167" t="s">
        <v>230</v>
      </c>
      <c r="G8" s="20">
        <v>20</v>
      </c>
      <c r="H8" s="748">
        <v>40</v>
      </c>
      <c r="I8" s="938">
        <v>27</v>
      </c>
      <c r="J8" s="938">
        <v>39</v>
      </c>
      <c r="K8" s="938">
        <v>37</v>
      </c>
      <c r="L8" s="938">
        <v>39</v>
      </c>
      <c r="M8" s="938">
        <v>40</v>
      </c>
      <c r="N8" s="938">
        <v>37</v>
      </c>
      <c r="O8" s="938">
        <v>40</v>
      </c>
      <c r="P8" s="938">
        <v>36</v>
      </c>
      <c r="Q8" s="938">
        <v>35</v>
      </c>
      <c r="R8" s="938">
        <v>36</v>
      </c>
      <c r="S8" s="938">
        <v>37</v>
      </c>
      <c r="T8" s="938">
        <v>38</v>
      </c>
      <c r="U8" s="748">
        <v>40</v>
      </c>
      <c r="W8" s="26"/>
    </row>
    <row r="9" spans="5:23" ht="15">
      <c r="E9" s="751"/>
      <c r="F9" s="167" t="s">
        <v>231</v>
      </c>
      <c r="G9" s="20">
        <v>10</v>
      </c>
      <c r="H9" s="748"/>
      <c r="I9" s="938"/>
      <c r="J9" s="938"/>
      <c r="K9" s="938"/>
      <c r="L9" s="938"/>
      <c r="M9" s="938"/>
      <c r="N9" s="938"/>
      <c r="O9" s="938"/>
      <c r="P9" s="938"/>
      <c r="Q9" s="938"/>
      <c r="R9" s="938"/>
      <c r="S9" s="938"/>
      <c r="T9" s="938"/>
      <c r="U9" s="748"/>
      <c r="W9" s="26"/>
    </row>
    <row r="10" spans="5:24" ht="15">
      <c r="E10" s="751"/>
      <c r="F10" s="167" t="s">
        <v>232</v>
      </c>
      <c r="G10" s="20">
        <v>10</v>
      </c>
      <c r="H10" s="748"/>
      <c r="I10" s="938"/>
      <c r="J10" s="938"/>
      <c r="K10" s="938"/>
      <c r="L10" s="938"/>
      <c r="M10" s="938"/>
      <c r="N10" s="938"/>
      <c r="O10" s="938"/>
      <c r="P10" s="938"/>
      <c r="Q10" s="938"/>
      <c r="R10" s="938"/>
      <c r="S10" s="938"/>
      <c r="T10" s="938"/>
      <c r="U10" s="748"/>
      <c r="W10" s="456"/>
      <c r="X10" s="296" t="s">
        <v>353</v>
      </c>
    </row>
    <row r="11" spans="5:23" ht="15">
      <c r="E11" s="751"/>
      <c r="F11" s="167" t="s">
        <v>233</v>
      </c>
      <c r="G11" s="20">
        <v>10</v>
      </c>
      <c r="H11" s="22">
        <v>10</v>
      </c>
      <c r="I11" s="414">
        <v>10</v>
      </c>
      <c r="J11" s="414">
        <v>10</v>
      </c>
      <c r="K11" s="414">
        <v>8</v>
      </c>
      <c r="L11" s="414">
        <v>10</v>
      </c>
      <c r="M11" s="414">
        <v>6</v>
      </c>
      <c r="N11" s="414">
        <v>10</v>
      </c>
      <c r="O11" s="414">
        <v>10</v>
      </c>
      <c r="P11" s="414">
        <v>10</v>
      </c>
      <c r="Q11" s="414">
        <v>10</v>
      </c>
      <c r="R11" s="414">
        <v>6</v>
      </c>
      <c r="S11" s="414">
        <v>6</v>
      </c>
      <c r="T11" s="414">
        <v>7</v>
      </c>
      <c r="U11" s="22">
        <v>10</v>
      </c>
      <c r="W11" s="259"/>
    </row>
    <row r="12" spans="5:23" ht="15">
      <c r="E12" s="751"/>
      <c r="F12" s="182" t="s">
        <v>234</v>
      </c>
      <c r="G12" s="20">
        <v>20</v>
      </c>
      <c r="H12" s="164">
        <v>20</v>
      </c>
      <c r="I12" s="414">
        <v>12</v>
      </c>
      <c r="J12" s="414">
        <v>15</v>
      </c>
      <c r="K12" s="414">
        <v>12</v>
      </c>
      <c r="L12" s="414">
        <v>14</v>
      </c>
      <c r="M12" s="414">
        <v>20</v>
      </c>
      <c r="N12" s="414">
        <v>12</v>
      </c>
      <c r="O12" s="414">
        <v>15</v>
      </c>
      <c r="P12" s="414">
        <v>15</v>
      </c>
      <c r="Q12" s="414">
        <v>12</v>
      </c>
      <c r="R12" s="414">
        <v>19</v>
      </c>
      <c r="S12" s="414">
        <v>19</v>
      </c>
      <c r="T12" s="414">
        <v>14</v>
      </c>
      <c r="U12" s="164">
        <v>20</v>
      </c>
      <c r="W12" s="259"/>
    </row>
    <row r="13" spans="1:24" ht="15.75" thickBot="1">
      <c r="A13" s="65"/>
      <c r="B13" s="65"/>
      <c r="C13" s="65"/>
      <c r="D13" s="65"/>
      <c r="E13" s="751"/>
      <c r="F13" s="143" t="s">
        <v>235</v>
      </c>
      <c r="G13" s="14">
        <v>10</v>
      </c>
      <c r="H13" s="18">
        <v>10</v>
      </c>
      <c r="I13" s="416">
        <v>7</v>
      </c>
      <c r="J13" s="416">
        <v>9</v>
      </c>
      <c r="K13" s="416">
        <v>10</v>
      </c>
      <c r="L13" s="416">
        <v>10</v>
      </c>
      <c r="M13" s="416">
        <v>10</v>
      </c>
      <c r="N13" s="416">
        <v>10</v>
      </c>
      <c r="O13" s="416">
        <v>10</v>
      </c>
      <c r="P13" s="416">
        <v>6</v>
      </c>
      <c r="Q13" s="416">
        <v>9</v>
      </c>
      <c r="R13" s="416">
        <v>9</v>
      </c>
      <c r="S13" s="416">
        <v>10</v>
      </c>
      <c r="T13" s="416">
        <v>10</v>
      </c>
      <c r="U13" s="18">
        <v>10</v>
      </c>
      <c r="W13" s="520"/>
      <c r="X13" s="297" t="s">
        <v>354</v>
      </c>
    </row>
    <row r="14" spans="5:21" ht="15.75" thickBot="1">
      <c r="E14" s="752"/>
      <c r="F14" s="685" t="s">
        <v>211</v>
      </c>
      <c r="G14" s="686"/>
      <c r="H14" s="168">
        <v>12</v>
      </c>
      <c r="I14" s="279">
        <f aca="true" t="shared" si="0" ref="I14:T14">SUM(I5:I13)/10</f>
        <v>9.5</v>
      </c>
      <c r="J14" s="279">
        <f t="shared" si="0"/>
        <v>10.5</v>
      </c>
      <c r="K14" s="279">
        <f t="shared" si="0"/>
        <v>10.6</v>
      </c>
      <c r="L14" s="279">
        <f t="shared" si="0"/>
        <v>11.2</v>
      </c>
      <c r="M14" s="279">
        <f t="shared" si="0"/>
        <v>11.1</v>
      </c>
      <c r="N14" s="279">
        <f t="shared" si="0"/>
        <v>10.2</v>
      </c>
      <c r="O14" s="279">
        <f t="shared" si="0"/>
        <v>11.2</v>
      </c>
      <c r="P14" s="279">
        <f t="shared" si="0"/>
        <v>10.4</v>
      </c>
      <c r="Q14" s="279">
        <f t="shared" si="0"/>
        <v>10.4</v>
      </c>
      <c r="R14" s="279">
        <f t="shared" si="0"/>
        <v>10.6</v>
      </c>
      <c r="S14" s="279">
        <f t="shared" si="0"/>
        <v>11</v>
      </c>
      <c r="T14" s="279">
        <f t="shared" si="0"/>
        <v>10.8</v>
      </c>
      <c r="U14" s="168">
        <v>14</v>
      </c>
    </row>
    <row r="15" spans="5:21" ht="15.75" customHeight="1">
      <c r="E15" s="750" t="s">
        <v>308</v>
      </c>
      <c r="F15" s="437" t="s">
        <v>236</v>
      </c>
      <c r="G15" s="435">
        <v>10</v>
      </c>
      <c r="H15" s="878">
        <v>110</v>
      </c>
      <c r="I15" s="941">
        <v>89</v>
      </c>
      <c r="J15" s="941">
        <v>97</v>
      </c>
      <c r="K15" s="941">
        <v>96</v>
      </c>
      <c r="L15" s="941">
        <v>96</v>
      </c>
      <c r="M15" s="941">
        <v>90</v>
      </c>
      <c r="N15" s="941">
        <v>91</v>
      </c>
      <c r="O15" s="941">
        <v>101</v>
      </c>
      <c r="P15" s="941">
        <v>94</v>
      </c>
      <c r="Q15" s="941">
        <v>98</v>
      </c>
      <c r="R15" s="941">
        <v>92</v>
      </c>
      <c r="S15" s="941">
        <v>98</v>
      </c>
      <c r="T15" s="941">
        <v>100</v>
      </c>
      <c r="U15" s="878">
        <v>110</v>
      </c>
    </row>
    <row r="16" spans="5:21" ht="15">
      <c r="E16" s="751"/>
      <c r="F16" s="438" t="s">
        <v>237</v>
      </c>
      <c r="G16" s="439">
        <v>10</v>
      </c>
      <c r="H16" s="858"/>
      <c r="I16" s="938"/>
      <c r="J16" s="938"/>
      <c r="K16" s="938"/>
      <c r="L16" s="938"/>
      <c r="M16" s="938"/>
      <c r="N16" s="938"/>
      <c r="O16" s="938"/>
      <c r="P16" s="938"/>
      <c r="Q16" s="938"/>
      <c r="R16" s="938"/>
      <c r="S16" s="938"/>
      <c r="T16" s="938"/>
      <c r="U16" s="858"/>
    </row>
    <row r="17" spans="5:21" ht="15">
      <c r="E17" s="751"/>
      <c r="F17" s="438" t="s">
        <v>238</v>
      </c>
      <c r="G17" s="439">
        <v>90</v>
      </c>
      <c r="H17" s="858"/>
      <c r="I17" s="938"/>
      <c r="J17" s="938"/>
      <c r="K17" s="938"/>
      <c r="L17" s="938"/>
      <c r="M17" s="938"/>
      <c r="N17" s="938"/>
      <c r="O17" s="938"/>
      <c r="P17" s="938"/>
      <c r="Q17" s="938"/>
      <c r="R17" s="938"/>
      <c r="S17" s="938"/>
      <c r="T17" s="938"/>
      <c r="U17" s="858"/>
    </row>
    <row r="18" spans="5:21" ht="15">
      <c r="E18" s="751"/>
      <c r="F18" s="438" t="s">
        <v>239</v>
      </c>
      <c r="G18" s="439">
        <v>10</v>
      </c>
      <c r="H18" s="858">
        <v>30</v>
      </c>
      <c r="I18" s="941">
        <v>29</v>
      </c>
      <c r="J18" s="941">
        <v>30</v>
      </c>
      <c r="K18" s="941">
        <v>29</v>
      </c>
      <c r="L18" s="941">
        <v>27</v>
      </c>
      <c r="M18" s="941">
        <v>26</v>
      </c>
      <c r="N18" s="941">
        <v>30</v>
      </c>
      <c r="O18" s="941">
        <v>28</v>
      </c>
      <c r="P18" s="941">
        <v>30</v>
      </c>
      <c r="Q18" s="941">
        <v>30</v>
      </c>
      <c r="R18" s="941">
        <v>30</v>
      </c>
      <c r="S18" s="941">
        <v>30</v>
      </c>
      <c r="T18" s="941">
        <v>30</v>
      </c>
      <c r="U18" s="858">
        <v>30</v>
      </c>
    </row>
    <row r="19" spans="5:21" ht="15">
      <c r="E19" s="751"/>
      <c r="F19" s="438" t="s">
        <v>240</v>
      </c>
      <c r="G19" s="439">
        <v>10</v>
      </c>
      <c r="H19" s="858"/>
      <c r="I19" s="938"/>
      <c r="J19" s="938"/>
      <c r="K19" s="938"/>
      <c r="L19" s="938"/>
      <c r="M19" s="938"/>
      <c r="N19" s="938"/>
      <c r="O19" s="938"/>
      <c r="P19" s="938"/>
      <c r="Q19" s="938"/>
      <c r="R19" s="938"/>
      <c r="S19" s="938"/>
      <c r="T19" s="938"/>
      <c r="U19" s="858"/>
    </row>
    <row r="20" spans="5:21" ht="15.75" thickBot="1">
      <c r="E20" s="751"/>
      <c r="F20" s="438" t="s">
        <v>241</v>
      </c>
      <c r="G20" s="441">
        <v>10</v>
      </c>
      <c r="H20" s="859"/>
      <c r="I20" s="939"/>
      <c r="J20" s="939"/>
      <c r="K20" s="939"/>
      <c r="L20" s="939"/>
      <c r="M20" s="939"/>
      <c r="N20" s="942"/>
      <c r="O20" s="939"/>
      <c r="P20" s="939"/>
      <c r="Q20" s="939"/>
      <c r="R20" s="939"/>
      <c r="S20" s="939"/>
      <c r="T20" s="939"/>
      <c r="U20" s="859"/>
    </row>
    <row r="21" spans="5:21" ht="15.75" thickBot="1">
      <c r="E21" s="752"/>
      <c r="F21" s="685" t="s">
        <v>211</v>
      </c>
      <c r="G21" s="686"/>
      <c r="H21" s="168">
        <v>14</v>
      </c>
      <c r="I21" s="279">
        <f aca="true" t="shared" si="1" ref="I21:T21">SUM(I15:I20)/10</f>
        <v>11.8</v>
      </c>
      <c r="J21" s="279">
        <f t="shared" si="1"/>
        <v>12.7</v>
      </c>
      <c r="K21" s="279">
        <f t="shared" si="1"/>
        <v>12.5</v>
      </c>
      <c r="L21" s="279">
        <f t="shared" si="1"/>
        <v>12.3</v>
      </c>
      <c r="M21" s="279">
        <f t="shared" si="1"/>
        <v>11.6</v>
      </c>
      <c r="N21" s="279">
        <f t="shared" si="1"/>
        <v>12.1</v>
      </c>
      <c r="O21" s="279">
        <f t="shared" si="1"/>
        <v>12.9</v>
      </c>
      <c r="P21" s="279">
        <f t="shared" si="1"/>
        <v>12.4</v>
      </c>
      <c r="Q21" s="279">
        <f t="shared" si="1"/>
        <v>12.8</v>
      </c>
      <c r="R21" s="279">
        <f t="shared" si="1"/>
        <v>12.2</v>
      </c>
      <c r="S21" s="279">
        <f t="shared" si="1"/>
        <v>12.8</v>
      </c>
      <c r="T21" s="279">
        <f t="shared" si="1"/>
        <v>13</v>
      </c>
      <c r="U21" s="168">
        <v>14</v>
      </c>
    </row>
    <row r="22" spans="5:21" ht="15.75" customHeight="1" thickBot="1">
      <c r="E22" s="749" t="s">
        <v>307</v>
      </c>
      <c r="F22" s="437" t="s">
        <v>242</v>
      </c>
      <c r="G22" s="435">
        <v>10</v>
      </c>
      <c r="H22" s="436">
        <v>20</v>
      </c>
      <c r="I22" s="420">
        <v>16</v>
      </c>
      <c r="J22" s="420">
        <v>14</v>
      </c>
      <c r="K22" s="420">
        <v>18</v>
      </c>
      <c r="L22" s="420">
        <v>19</v>
      </c>
      <c r="M22" s="420">
        <v>19</v>
      </c>
      <c r="N22" s="421">
        <v>16</v>
      </c>
      <c r="O22" s="420">
        <v>18</v>
      </c>
      <c r="P22" s="420">
        <v>19</v>
      </c>
      <c r="Q22" s="420">
        <v>19</v>
      </c>
      <c r="R22" s="420">
        <v>15</v>
      </c>
      <c r="S22" s="420">
        <v>19</v>
      </c>
      <c r="T22" s="420">
        <v>19</v>
      </c>
      <c r="U22" s="444">
        <v>20</v>
      </c>
    </row>
    <row r="23" spans="5:21" ht="15.75" thickBot="1">
      <c r="E23" s="749"/>
      <c r="F23" s="277" t="s">
        <v>243</v>
      </c>
      <c r="G23" s="280">
        <v>10</v>
      </c>
      <c r="H23" s="22">
        <v>10</v>
      </c>
      <c r="I23" s="414">
        <v>10</v>
      </c>
      <c r="J23" s="414">
        <v>10</v>
      </c>
      <c r="K23" s="414">
        <v>10</v>
      </c>
      <c r="L23" s="414">
        <v>10</v>
      </c>
      <c r="M23" s="414">
        <v>10</v>
      </c>
      <c r="N23" s="414">
        <v>9</v>
      </c>
      <c r="O23" s="414">
        <v>10</v>
      </c>
      <c r="P23" s="414">
        <v>10</v>
      </c>
      <c r="Q23" s="414">
        <v>8</v>
      </c>
      <c r="R23" s="414">
        <v>8</v>
      </c>
      <c r="S23" s="414">
        <v>9</v>
      </c>
      <c r="T23" s="414">
        <v>9</v>
      </c>
      <c r="U23" s="29">
        <v>10</v>
      </c>
    </row>
    <row r="24" spans="5:21" ht="15.75" thickBot="1">
      <c r="E24" s="749"/>
      <c r="F24" s="167" t="s">
        <v>244</v>
      </c>
      <c r="G24" s="20">
        <v>10</v>
      </c>
      <c r="H24" s="748">
        <v>40</v>
      </c>
      <c r="I24" s="938">
        <v>24</v>
      </c>
      <c r="J24" s="938">
        <v>36</v>
      </c>
      <c r="K24" s="938">
        <v>39</v>
      </c>
      <c r="L24" s="938">
        <v>40</v>
      </c>
      <c r="M24" s="938">
        <v>39</v>
      </c>
      <c r="N24" s="938">
        <v>36</v>
      </c>
      <c r="O24" s="938">
        <v>36</v>
      </c>
      <c r="P24" s="938">
        <v>39</v>
      </c>
      <c r="Q24" s="938">
        <v>34</v>
      </c>
      <c r="R24" s="938">
        <v>35</v>
      </c>
      <c r="S24" s="938">
        <v>39</v>
      </c>
      <c r="T24" s="938">
        <v>40</v>
      </c>
      <c r="U24" s="748">
        <v>40</v>
      </c>
    </row>
    <row r="25" spans="5:21" ht="15.75" customHeight="1" thickBot="1">
      <c r="E25" s="749"/>
      <c r="F25" s="174" t="s">
        <v>245</v>
      </c>
      <c r="G25" s="20">
        <v>10</v>
      </c>
      <c r="H25" s="748"/>
      <c r="I25" s="938"/>
      <c r="J25" s="938"/>
      <c r="K25" s="938"/>
      <c r="L25" s="938"/>
      <c r="M25" s="938"/>
      <c r="N25" s="938"/>
      <c r="O25" s="938"/>
      <c r="P25" s="938"/>
      <c r="Q25" s="938"/>
      <c r="R25" s="938"/>
      <c r="S25" s="938"/>
      <c r="T25" s="938"/>
      <c r="U25" s="748"/>
    </row>
    <row r="26" spans="5:21" ht="17.25" customHeight="1" thickBot="1">
      <c r="E26" s="749"/>
      <c r="F26" s="174" t="s">
        <v>246</v>
      </c>
      <c r="G26" s="9">
        <v>10</v>
      </c>
      <c r="H26" s="748"/>
      <c r="I26" s="938"/>
      <c r="J26" s="938"/>
      <c r="K26" s="938"/>
      <c r="L26" s="938"/>
      <c r="M26" s="938"/>
      <c r="N26" s="938"/>
      <c r="O26" s="938"/>
      <c r="P26" s="938"/>
      <c r="Q26" s="938"/>
      <c r="R26" s="938"/>
      <c r="S26" s="938"/>
      <c r="T26" s="938"/>
      <c r="U26" s="748"/>
    </row>
    <row r="27" spans="5:21" ht="15.75" thickBot="1">
      <c r="E27" s="749"/>
      <c r="F27" s="174" t="s">
        <v>247</v>
      </c>
      <c r="G27" s="9">
        <v>10</v>
      </c>
      <c r="H27" s="748"/>
      <c r="I27" s="938"/>
      <c r="J27" s="938"/>
      <c r="K27" s="938"/>
      <c r="L27" s="938"/>
      <c r="M27" s="938"/>
      <c r="N27" s="938"/>
      <c r="O27" s="938"/>
      <c r="P27" s="938"/>
      <c r="Q27" s="938"/>
      <c r="R27" s="938"/>
      <c r="S27" s="938"/>
      <c r="T27" s="938"/>
      <c r="U27" s="748"/>
    </row>
    <row r="28" spans="5:21" ht="15.75" thickBot="1">
      <c r="E28" s="749"/>
      <c r="F28" s="431" t="s">
        <v>248</v>
      </c>
      <c r="G28" s="432">
        <v>30</v>
      </c>
      <c r="H28" s="440">
        <v>30</v>
      </c>
      <c r="I28" s="419">
        <v>24</v>
      </c>
      <c r="J28" s="419">
        <v>23</v>
      </c>
      <c r="K28" s="419">
        <v>24</v>
      </c>
      <c r="L28" s="419">
        <v>29</v>
      </c>
      <c r="M28" s="419">
        <v>28</v>
      </c>
      <c r="N28" s="419">
        <v>26</v>
      </c>
      <c r="O28" s="419">
        <v>28</v>
      </c>
      <c r="P28" s="419">
        <v>29</v>
      </c>
      <c r="Q28" s="419">
        <v>30</v>
      </c>
      <c r="R28" s="419">
        <v>25</v>
      </c>
      <c r="S28" s="419">
        <v>29</v>
      </c>
      <c r="T28" s="419">
        <v>27</v>
      </c>
      <c r="U28" s="445">
        <v>30</v>
      </c>
    </row>
    <row r="29" spans="5:21" ht="15.75" customHeight="1" thickBot="1">
      <c r="E29" s="749"/>
      <c r="F29" s="178" t="s">
        <v>249</v>
      </c>
      <c r="G29" s="17">
        <v>20</v>
      </c>
      <c r="H29" s="18">
        <v>20</v>
      </c>
      <c r="I29" s="416">
        <v>20</v>
      </c>
      <c r="J29" s="416">
        <v>20</v>
      </c>
      <c r="K29" s="416">
        <v>12</v>
      </c>
      <c r="L29" s="416">
        <v>20</v>
      </c>
      <c r="M29" s="416">
        <v>20</v>
      </c>
      <c r="N29" s="422">
        <v>20</v>
      </c>
      <c r="O29" s="416">
        <v>20</v>
      </c>
      <c r="P29" s="416">
        <v>20</v>
      </c>
      <c r="Q29" s="416">
        <v>20</v>
      </c>
      <c r="R29" s="416">
        <v>20</v>
      </c>
      <c r="S29" s="416">
        <v>20</v>
      </c>
      <c r="T29" s="416">
        <v>20</v>
      </c>
      <c r="U29" s="18">
        <v>20</v>
      </c>
    </row>
    <row r="30" spans="5:21" ht="15.75" thickBot="1">
      <c r="E30" s="749"/>
      <c r="F30" s="685" t="s">
        <v>211</v>
      </c>
      <c r="G30" s="686"/>
      <c r="H30" s="88">
        <v>12</v>
      </c>
      <c r="I30" s="279">
        <f aca="true" t="shared" si="2" ref="I30:T30">SUM(I22:I29)/10</f>
        <v>9.4</v>
      </c>
      <c r="J30" s="279">
        <f t="shared" si="2"/>
        <v>10.3</v>
      </c>
      <c r="K30" s="279">
        <f t="shared" si="2"/>
        <v>10.3</v>
      </c>
      <c r="L30" s="279">
        <f t="shared" si="2"/>
        <v>11.8</v>
      </c>
      <c r="M30" s="279">
        <f t="shared" si="2"/>
        <v>11.6</v>
      </c>
      <c r="N30" s="279">
        <f t="shared" si="2"/>
        <v>10.7</v>
      </c>
      <c r="O30" s="279">
        <f t="shared" si="2"/>
        <v>11.2</v>
      </c>
      <c r="P30" s="279">
        <f t="shared" si="2"/>
        <v>11.7</v>
      </c>
      <c r="Q30" s="279">
        <f t="shared" si="2"/>
        <v>11.1</v>
      </c>
      <c r="R30" s="279">
        <f t="shared" si="2"/>
        <v>10.3</v>
      </c>
      <c r="S30" s="279">
        <f t="shared" si="2"/>
        <v>11.6</v>
      </c>
      <c r="T30" s="279">
        <f t="shared" si="2"/>
        <v>11.5</v>
      </c>
      <c r="U30" s="446">
        <v>12</v>
      </c>
    </row>
    <row r="31" spans="5:21" ht="15">
      <c r="E31" s="750" t="s">
        <v>306</v>
      </c>
      <c r="F31" s="442" t="s">
        <v>250</v>
      </c>
      <c r="G31" s="443">
        <v>10</v>
      </c>
      <c r="H31" s="436">
        <v>10</v>
      </c>
      <c r="I31" s="420">
        <v>8</v>
      </c>
      <c r="J31" s="420">
        <v>9</v>
      </c>
      <c r="K31" s="420">
        <v>9</v>
      </c>
      <c r="L31" s="420">
        <v>9</v>
      </c>
      <c r="M31" s="420">
        <v>9</v>
      </c>
      <c r="N31" s="421">
        <v>8</v>
      </c>
      <c r="O31" s="420">
        <v>9</v>
      </c>
      <c r="P31" s="420">
        <v>9</v>
      </c>
      <c r="Q31" s="420">
        <v>9</v>
      </c>
      <c r="R31" s="420">
        <v>9</v>
      </c>
      <c r="S31" s="420">
        <v>9</v>
      </c>
      <c r="T31" s="420">
        <v>9</v>
      </c>
      <c r="U31" s="436">
        <v>10</v>
      </c>
    </row>
    <row r="32" spans="5:21" ht="15.75" customHeight="1">
      <c r="E32" s="751"/>
      <c r="F32" s="176" t="s">
        <v>251</v>
      </c>
      <c r="G32" s="9">
        <v>10</v>
      </c>
      <c r="H32" s="88">
        <v>10</v>
      </c>
      <c r="I32" s="414">
        <v>5</v>
      </c>
      <c r="J32" s="414">
        <v>0</v>
      </c>
      <c r="K32" s="414">
        <v>4</v>
      </c>
      <c r="L32" s="414">
        <v>0</v>
      </c>
      <c r="M32" s="414">
        <v>10</v>
      </c>
      <c r="N32" s="414">
        <v>0</v>
      </c>
      <c r="O32" s="414">
        <v>10</v>
      </c>
      <c r="P32" s="414">
        <v>0</v>
      </c>
      <c r="Q32" s="414">
        <v>10</v>
      </c>
      <c r="R32" s="414">
        <v>10</v>
      </c>
      <c r="S32" s="414">
        <v>10</v>
      </c>
      <c r="T32" s="414">
        <v>10</v>
      </c>
      <c r="U32" s="88">
        <v>10</v>
      </c>
    </row>
    <row r="33" spans="5:21" ht="15">
      <c r="E33" s="751"/>
      <c r="F33" s="167" t="s">
        <v>252</v>
      </c>
      <c r="G33" s="20">
        <v>10</v>
      </c>
      <c r="H33" s="711">
        <v>20</v>
      </c>
      <c r="I33" s="938">
        <v>20</v>
      </c>
      <c r="J33" s="938">
        <v>20</v>
      </c>
      <c r="K33" s="938">
        <v>20</v>
      </c>
      <c r="L33" s="938">
        <v>20</v>
      </c>
      <c r="M33" s="938">
        <v>20</v>
      </c>
      <c r="N33" s="938">
        <v>20</v>
      </c>
      <c r="O33" s="938">
        <v>11</v>
      </c>
      <c r="P33" s="938">
        <v>13</v>
      </c>
      <c r="Q33" s="938">
        <v>20</v>
      </c>
      <c r="R33" s="938">
        <v>20</v>
      </c>
      <c r="S33" s="938">
        <v>20</v>
      </c>
      <c r="T33" s="938">
        <v>20</v>
      </c>
      <c r="U33" s="711">
        <v>20</v>
      </c>
    </row>
    <row r="34" spans="5:21" ht="15">
      <c r="E34" s="751"/>
      <c r="F34" s="167" t="s">
        <v>253</v>
      </c>
      <c r="G34" s="20">
        <v>10</v>
      </c>
      <c r="H34" s="724"/>
      <c r="I34" s="938"/>
      <c r="J34" s="938"/>
      <c r="K34" s="938"/>
      <c r="L34" s="938"/>
      <c r="M34" s="938"/>
      <c r="N34" s="938"/>
      <c r="O34" s="938"/>
      <c r="P34" s="938"/>
      <c r="Q34" s="938"/>
      <c r="R34" s="938"/>
      <c r="S34" s="938"/>
      <c r="T34" s="938"/>
      <c r="U34" s="724"/>
    </row>
    <row r="35" spans="5:21" ht="15">
      <c r="E35" s="751"/>
      <c r="F35" s="167" t="s">
        <v>254</v>
      </c>
      <c r="G35" s="20"/>
      <c r="H35" s="712"/>
      <c r="I35" s="938"/>
      <c r="J35" s="938"/>
      <c r="K35" s="938"/>
      <c r="L35" s="938"/>
      <c r="M35" s="938"/>
      <c r="N35" s="938"/>
      <c r="O35" s="938"/>
      <c r="P35" s="938"/>
      <c r="Q35" s="938"/>
      <c r="R35" s="938"/>
      <c r="S35" s="938"/>
      <c r="T35" s="938"/>
      <c r="U35" s="712"/>
    </row>
    <row r="36" spans="5:21" ht="15">
      <c r="E36" s="751"/>
      <c r="F36" s="167" t="s">
        <v>255</v>
      </c>
      <c r="G36" s="20">
        <v>20</v>
      </c>
      <c r="H36" s="11">
        <v>20</v>
      </c>
      <c r="I36" s="419">
        <v>17</v>
      </c>
      <c r="J36" s="419">
        <v>12</v>
      </c>
      <c r="K36" s="419">
        <v>12</v>
      </c>
      <c r="L36" s="419">
        <v>20</v>
      </c>
      <c r="M36" s="419">
        <v>20</v>
      </c>
      <c r="N36" s="419">
        <v>20</v>
      </c>
      <c r="O36" s="419">
        <v>20</v>
      </c>
      <c r="P36" s="419">
        <v>20</v>
      </c>
      <c r="Q36" s="419">
        <v>12</v>
      </c>
      <c r="R36" s="419">
        <v>12</v>
      </c>
      <c r="S36" s="419">
        <v>12</v>
      </c>
      <c r="T36" s="419">
        <v>20</v>
      </c>
      <c r="U36" s="11">
        <v>20</v>
      </c>
    </row>
    <row r="37" spans="5:21" ht="15.75" thickBot="1">
      <c r="E37" s="751"/>
      <c r="F37" s="143" t="s">
        <v>256</v>
      </c>
      <c r="G37" s="14">
        <v>20</v>
      </c>
      <c r="H37" s="33">
        <v>20</v>
      </c>
      <c r="I37" s="416">
        <v>20</v>
      </c>
      <c r="J37" s="416">
        <v>20</v>
      </c>
      <c r="K37" s="416">
        <v>20</v>
      </c>
      <c r="L37" s="416">
        <v>20</v>
      </c>
      <c r="M37" s="416">
        <v>20</v>
      </c>
      <c r="N37" s="422">
        <v>20</v>
      </c>
      <c r="O37" s="416">
        <v>14</v>
      </c>
      <c r="P37" s="416">
        <v>15</v>
      </c>
      <c r="Q37" s="416">
        <v>20</v>
      </c>
      <c r="R37" s="416">
        <v>20</v>
      </c>
      <c r="S37" s="416">
        <v>20</v>
      </c>
      <c r="T37" s="416">
        <v>20</v>
      </c>
      <c r="U37" s="33">
        <v>20</v>
      </c>
    </row>
    <row r="38" spans="5:21" ht="15.75" thickBot="1">
      <c r="E38" s="751"/>
      <c r="F38" s="685" t="s">
        <v>211</v>
      </c>
      <c r="G38" s="686"/>
      <c r="H38" s="25">
        <v>8</v>
      </c>
      <c r="I38" s="267">
        <f aca="true" t="shared" si="3" ref="I38:T38">SUM(I31:I37)/10</f>
        <v>7</v>
      </c>
      <c r="J38" s="267">
        <f t="shared" si="3"/>
        <v>6.1</v>
      </c>
      <c r="K38" s="267">
        <f t="shared" si="3"/>
        <v>6.5</v>
      </c>
      <c r="L38" s="267">
        <f t="shared" si="3"/>
        <v>6.9</v>
      </c>
      <c r="M38" s="267">
        <f t="shared" si="3"/>
        <v>7.9</v>
      </c>
      <c r="N38" s="267">
        <f t="shared" si="3"/>
        <v>6.8</v>
      </c>
      <c r="O38" s="267">
        <f t="shared" si="3"/>
        <v>6.4</v>
      </c>
      <c r="P38" s="267">
        <f t="shared" si="3"/>
        <v>5.7</v>
      </c>
      <c r="Q38" s="267">
        <f t="shared" si="3"/>
        <v>7.1</v>
      </c>
      <c r="R38" s="267">
        <f t="shared" si="3"/>
        <v>7.1</v>
      </c>
      <c r="S38" s="267">
        <f t="shared" si="3"/>
        <v>7.1</v>
      </c>
      <c r="T38" s="267">
        <f t="shared" si="3"/>
        <v>7.9</v>
      </c>
      <c r="U38" s="25">
        <v>8</v>
      </c>
    </row>
    <row r="39" spans="5:21" ht="15">
      <c r="E39" s="879" t="s">
        <v>305</v>
      </c>
      <c r="F39" s="437" t="s">
        <v>257</v>
      </c>
      <c r="G39" s="435">
        <v>10</v>
      </c>
      <c r="H39" s="444">
        <v>10</v>
      </c>
      <c r="I39" s="420">
        <v>7</v>
      </c>
      <c r="J39" s="420">
        <v>7</v>
      </c>
      <c r="K39" s="420">
        <v>7</v>
      </c>
      <c r="L39" s="420">
        <v>5</v>
      </c>
      <c r="M39" s="420">
        <v>9</v>
      </c>
      <c r="N39" s="421">
        <v>5</v>
      </c>
      <c r="O39" s="420">
        <v>8</v>
      </c>
      <c r="P39" s="420">
        <v>10</v>
      </c>
      <c r="Q39" s="420">
        <v>8</v>
      </c>
      <c r="R39" s="420">
        <v>7</v>
      </c>
      <c r="S39" s="420">
        <v>9</v>
      </c>
      <c r="T39" s="420">
        <v>5</v>
      </c>
      <c r="U39" s="444">
        <v>10</v>
      </c>
    </row>
    <row r="40" spans="5:21" ht="15">
      <c r="E40" s="880"/>
      <c r="F40" s="182" t="s">
        <v>258</v>
      </c>
      <c r="G40" s="36">
        <v>10</v>
      </c>
      <c r="H40" s="22">
        <v>10</v>
      </c>
      <c r="I40" s="419">
        <v>5</v>
      </c>
      <c r="J40" s="419">
        <v>8</v>
      </c>
      <c r="K40" s="419">
        <v>10</v>
      </c>
      <c r="L40" s="419">
        <v>10</v>
      </c>
      <c r="M40" s="419">
        <v>10</v>
      </c>
      <c r="N40" s="419">
        <v>6</v>
      </c>
      <c r="O40" s="419">
        <v>10</v>
      </c>
      <c r="P40" s="419">
        <v>10</v>
      </c>
      <c r="Q40" s="419">
        <v>10</v>
      </c>
      <c r="R40" s="419">
        <v>10</v>
      </c>
      <c r="S40" s="419">
        <v>10</v>
      </c>
      <c r="T40" s="419">
        <v>5</v>
      </c>
      <c r="U40" s="29">
        <v>10</v>
      </c>
    </row>
    <row r="41" spans="5:21" ht="15">
      <c r="E41" s="880"/>
      <c r="F41" s="182" t="s">
        <v>259</v>
      </c>
      <c r="G41" s="36">
        <v>5</v>
      </c>
      <c r="H41" s="748">
        <v>10</v>
      </c>
      <c r="I41" s="938">
        <v>9</v>
      </c>
      <c r="J41" s="938">
        <v>9</v>
      </c>
      <c r="K41" s="938">
        <v>6</v>
      </c>
      <c r="L41" s="938">
        <v>8</v>
      </c>
      <c r="M41" s="942">
        <v>10</v>
      </c>
      <c r="N41" s="942">
        <v>7</v>
      </c>
      <c r="O41" s="938">
        <v>10</v>
      </c>
      <c r="P41" s="938">
        <v>10</v>
      </c>
      <c r="Q41" s="938">
        <v>10</v>
      </c>
      <c r="R41" s="938">
        <v>10</v>
      </c>
      <c r="S41" s="938">
        <v>10</v>
      </c>
      <c r="T41" s="938">
        <v>10</v>
      </c>
      <c r="U41" s="872">
        <v>10</v>
      </c>
    </row>
    <row r="42" spans="5:21" ht="15">
      <c r="E42" s="880"/>
      <c r="F42" s="182" t="s">
        <v>260</v>
      </c>
      <c r="G42" s="36">
        <v>5</v>
      </c>
      <c r="H42" s="748"/>
      <c r="I42" s="938"/>
      <c r="J42" s="938"/>
      <c r="K42" s="938"/>
      <c r="L42" s="938"/>
      <c r="M42" s="941"/>
      <c r="N42" s="941"/>
      <c r="O42" s="938"/>
      <c r="P42" s="938"/>
      <c r="Q42" s="938"/>
      <c r="R42" s="938"/>
      <c r="S42" s="938"/>
      <c r="T42" s="938"/>
      <c r="U42" s="873"/>
    </row>
    <row r="43" spans="5:21" ht="15">
      <c r="E43" s="880"/>
      <c r="F43" s="182" t="s">
        <v>261</v>
      </c>
      <c r="G43" s="36">
        <v>10</v>
      </c>
      <c r="H43" s="22">
        <v>10</v>
      </c>
      <c r="I43" s="419">
        <v>10</v>
      </c>
      <c r="J43" s="419">
        <v>8</v>
      </c>
      <c r="K43" s="419">
        <v>7</v>
      </c>
      <c r="L43" s="419">
        <v>10</v>
      </c>
      <c r="M43" s="419">
        <v>6</v>
      </c>
      <c r="N43" s="419">
        <v>9</v>
      </c>
      <c r="O43" s="419">
        <v>10</v>
      </c>
      <c r="P43" s="419">
        <v>8</v>
      </c>
      <c r="Q43" s="419">
        <v>10</v>
      </c>
      <c r="R43" s="419">
        <v>8</v>
      </c>
      <c r="S43" s="419">
        <v>10</v>
      </c>
      <c r="T43" s="419">
        <v>9</v>
      </c>
      <c r="U43" s="81">
        <v>10</v>
      </c>
    </row>
    <row r="44" spans="5:21" ht="15.75" customHeight="1" thickBot="1">
      <c r="E44" s="880"/>
      <c r="F44" s="431" t="s">
        <v>262</v>
      </c>
      <c r="G44" s="462">
        <v>10</v>
      </c>
      <c r="H44" s="457">
        <v>10</v>
      </c>
      <c r="I44" s="416">
        <v>9</v>
      </c>
      <c r="J44" s="416">
        <v>9</v>
      </c>
      <c r="K44" s="416">
        <v>9</v>
      </c>
      <c r="L44" s="416">
        <v>9</v>
      </c>
      <c r="M44" s="416">
        <v>9</v>
      </c>
      <c r="N44" s="416">
        <v>7</v>
      </c>
      <c r="O44" s="416">
        <v>9</v>
      </c>
      <c r="P44" s="416">
        <v>9</v>
      </c>
      <c r="Q44" s="416">
        <v>9</v>
      </c>
      <c r="R44" s="416">
        <v>8</v>
      </c>
      <c r="S44" s="416">
        <v>9</v>
      </c>
      <c r="T44" s="416">
        <v>9</v>
      </c>
      <c r="U44" s="457">
        <v>10</v>
      </c>
    </row>
    <row r="45" spans="5:21" ht="15.75">
      <c r="E45" s="943"/>
      <c r="F45" s="287"/>
      <c r="G45" s="286"/>
      <c r="H45" s="286"/>
      <c r="I45" s="382"/>
      <c r="J45" s="383"/>
      <c r="K45" s="383"/>
      <c r="L45" s="383"/>
      <c r="M45" s="383"/>
      <c r="N45" s="383"/>
      <c r="O45" s="383"/>
      <c r="P45" s="383"/>
      <c r="Q45" s="383"/>
      <c r="R45" s="383"/>
      <c r="S45" s="383"/>
      <c r="T45" s="383"/>
      <c r="U45" s="286"/>
    </row>
    <row r="46" spans="5:21" ht="15.75" thickBot="1">
      <c r="E46" s="881"/>
      <c r="F46" s="882" t="s">
        <v>211</v>
      </c>
      <c r="G46" s="883"/>
      <c r="H46" s="84">
        <v>5</v>
      </c>
      <c r="I46" s="282">
        <f aca="true" t="shared" si="4" ref="I46:T46">SUM(I39:I44)/10</f>
        <v>4</v>
      </c>
      <c r="J46" s="282">
        <f t="shared" si="4"/>
        <v>4.1</v>
      </c>
      <c r="K46" s="282">
        <f t="shared" si="4"/>
        <v>3.9</v>
      </c>
      <c r="L46" s="282">
        <f t="shared" si="4"/>
        <v>4.2</v>
      </c>
      <c r="M46" s="282">
        <f t="shared" si="4"/>
        <v>4.4</v>
      </c>
      <c r="N46" s="282">
        <f t="shared" si="4"/>
        <v>3.4</v>
      </c>
      <c r="O46" s="282">
        <f t="shared" si="4"/>
        <v>4.7</v>
      </c>
      <c r="P46" s="282">
        <f t="shared" si="4"/>
        <v>4.7</v>
      </c>
      <c r="Q46" s="282">
        <f t="shared" si="4"/>
        <v>4.7</v>
      </c>
      <c r="R46" s="282">
        <f t="shared" si="4"/>
        <v>4.3</v>
      </c>
      <c r="S46" s="282">
        <f t="shared" si="4"/>
        <v>4.8</v>
      </c>
      <c r="T46" s="282">
        <f t="shared" si="4"/>
        <v>3.8</v>
      </c>
      <c r="U46" s="84">
        <v>5</v>
      </c>
    </row>
    <row r="47" spans="5:21" ht="15.75" customHeight="1">
      <c r="E47" s="283"/>
      <c r="F47" s="259"/>
      <c r="G47" s="284"/>
      <c r="H47" s="145"/>
      <c r="I47" s="392">
        <f aca="true" t="shared" si="5" ref="I47:T49">SUM(I12+I19+I28+I36+I44)</f>
        <v>62</v>
      </c>
      <c r="J47" s="392">
        <f t="shared" si="5"/>
        <v>59</v>
      </c>
      <c r="K47" s="392">
        <f t="shared" si="5"/>
        <v>57</v>
      </c>
      <c r="L47" s="392">
        <f t="shared" si="5"/>
        <v>72</v>
      </c>
      <c r="M47" s="392">
        <f t="shared" si="5"/>
        <v>77</v>
      </c>
      <c r="N47" s="392">
        <f t="shared" si="5"/>
        <v>65</v>
      </c>
      <c r="O47" s="392">
        <f t="shared" si="5"/>
        <v>72</v>
      </c>
      <c r="P47" s="392">
        <f t="shared" si="5"/>
        <v>73</v>
      </c>
      <c r="Q47" s="392">
        <f t="shared" si="5"/>
        <v>63</v>
      </c>
      <c r="R47" s="392">
        <f t="shared" si="5"/>
        <v>64</v>
      </c>
      <c r="S47" s="392">
        <f t="shared" si="5"/>
        <v>69</v>
      </c>
      <c r="T47" s="392">
        <f t="shared" si="5"/>
        <v>70</v>
      </c>
      <c r="U47" s="292"/>
    </row>
    <row r="48" spans="5:21" ht="15.75">
      <c r="E48" s="283"/>
      <c r="F48" s="259"/>
      <c r="G48" s="284"/>
      <c r="H48" s="85"/>
      <c r="I48" s="391">
        <f t="shared" si="5"/>
        <v>47</v>
      </c>
      <c r="J48" s="391">
        <f t="shared" si="5"/>
        <v>49</v>
      </c>
      <c r="K48" s="391">
        <f t="shared" si="5"/>
        <v>42</v>
      </c>
      <c r="L48" s="391">
        <f t="shared" si="5"/>
        <v>50</v>
      </c>
      <c r="M48" s="391">
        <f t="shared" si="5"/>
        <v>50</v>
      </c>
      <c r="N48" s="391">
        <f t="shared" si="5"/>
        <v>50</v>
      </c>
      <c r="O48" s="391">
        <f t="shared" si="5"/>
        <v>44</v>
      </c>
      <c r="P48" s="391">
        <f t="shared" si="5"/>
        <v>41</v>
      </c>
      <c r="Q48" s="391">
        <f t="shared" si="5"/>
        <v>49</v>
      </c>
      <c r="R48" s="391">
        <f t="shared" si="5"/>
        <v>49</v>
      </c>
      <c r="S48" s="391">
        <f t="shared" si="5"/>
        <v>50</v>
      </c>
      <c r="T48" s="391">
        <f t="shared" si="5"/>
        <v>50</v>
      </c>
      <c r="U48" s="221"/>
    </row>
    <row r="49" spans="5:21" ht="16.5" thickBot="1">
      <c r="E49" s="895" t="s">
        <v>344</v>
      </c>
      <c r="F49" s="896"/>
      <c r="G49" s="897"/>
      <c r="H49" s="345">
        <f>SUM(H14+H21+H30+H38+H46)</f>
        <v>51</v>
      </c>
      <c r="I49" s="337">
        <f t="shared" si="5"/>
        <v>41.7</v>
      </c>
      <c r="J49" s="337">
        <f t="shared" si="5"/>
        <v>43.7</v>
      </c>
      <c r="K49" s="337">
        <f t="shared" si="5"/>
        <v>43.800000000000004</v>
      </c>
      <c r="L49" s="337">
        <f t="shared" si="5"/>
        <v>46.4</v>
      </c>
      <c r="M49" s="337">
        <f t="shared" si="5"/>
        <v>46.599999999999994</v>
      </c>
      <c r="N49" s="337">
        <f t="shared" si="5"/>
        <v>43.199999999999996</v>
      </c>
      <c r="O49" s="337">
        <f t="shared" si="5"/>
        <v>46.4</v>
      </c>
      <c r="P49" s="337">
        <f t="shared" si="5"/>
        <v>44.900000000000006</v>
      </c>
      <c r="Q49" s="337">
        <f t="shared" si="5"/>
        <v>46.10000000000001</v>
      </c>
      <c r="R49" s="337">
        <f t="shared" si="5"/>
        <v>44.49999999999999</v>
      </c>
      <c r="S49" s="337">
        <f t="shared" si="5"/>
        <v>47.3</v>
      </c>
      <c r="T49" s="337">
        <f t="shared" si="5"/>
        <v>46.99999999999999</v>
      </c>
      <c r="U49" s="89">
        <f>SUM(U14+U21+U30+U38+U46)</f>
        <v>53</v>
      </c>
    </row>
    <row r="50" spans="5:21" ht="15">
      <c r="E50" s="750" t="s">
        <v>304</v>
      </c>
      <c r="F50" s="442" t="s">
        <v>263</v>
      </c>
      <c r="G50" s="443">
        <v>10</v>
      </c>
      <c r="H50" s="436">
        <v>10</v>
      </c>
      <c r="I50" s="421">
        <v>10</v>
      </c>
      <c r="J50" s="421">
        <v>10</v>
      </c>
      <c r="K50" s="421">
        <v>10</v>
      </c>
      <c r="L50" s="421">
        <v>10</v>
      </c>
      <c r="M50" s="421">
        <v>10</v>
      </c>
      <c r="N50" s="421">
        <v>10</v>
      </c>
      <c r="O50" s="421">
        <v>10</v>
      </c>
      <c r="P50" s="421">
        <v>10</v>
      </c>
      <c r="Q50" s="421">
        <v>10</v>
      </c>
      <c r="R50" s="421">
        <v>9</v>
      </c>
      <c r="S50" s="421">
        <v>10</v>
      </c>
      <c r="T50" s="421">
        <v>10</v>
      </c>
      <c r="U50" s="436">
        <v>10</v>
      </c>
    </row>
    <row r="51" spans="5:21" ht="15">
      <c r="E51" s="751"/>
      <c r="F51" s="261"/>
      <c r="G51" s="57"/>
      <c r="H51" s="88"/>
      <c r="I51" s="425"/>
      <c r="J51" s="425"/>
      <c r="K51" s="425"/>
      <c r="L51" s="425"/>
      <c r="M51" s="425"/>
      <c r="N51" s="425"/>
      <c r="O51" s="425"/>
      <c r="P51" s="425"/>
      <c r="Q51" s="425"/>
      <c r="R51" s="425"/>
      <c r="S51" s="425"/>
      <c r="T51" s="425"/>
      <c r="U51" s="88"/>
    </row>
    <row r="52" spans="5:21" ht="15">
      <c r="E52" s="884"/>
      <c r="F52" s="795" t="s">
        <v>264</v>
      </c>
      <c r="G52" s="9">
        <v>20</v>
      </c>
      <c r="H52" s="724">
        <v>20</v>
      </c>
      <c r="I52" s="941">
        <v>4</v>
      </c>
      <c r="J52" s="941">
        <v>20</v>
      </c>
      <c r="K52" s="941">
        <v>20</v>
      </c>
      <c r="L52" s="941">
        <v>20</v>
      </c>
      <c r="M52" s="941">
        <v>20</v>
      </c>
      <c r="N52" s="941">
        <v>20</v>
      </c>
      <c r="O52" s="941">
        <v>20</v>
      </c>
      <c r="P52" s="941">
        <v>20</v>
      </c>
      <c r="Q52" s="941">
        <v>20</v>
      </c>
      <c r="R52" s="941">
        <v>20</v>
      </c>
      <c r="S52" s="941">
        <v>20</v>
      </c>
      <c r="T52" s="941">
        <v>20</v>
      </c>
      <c r="U52" s="724">
        <v>20</v>
      </c>
    </row>
    <row r="53" spans="5:21" ht="15">
      <c r="E53" s="884"/>
      <c r="F53" s="795"/>
      <c r="G53" s="61" t="s">
        <v>73</v>
      </c>
      <c r="H53" s="724"/>
      <c r="I53" s="938"/>
      <c r="J53" s="938"/>
      <c r="K53" s="938"/>
      <c r="L53" s="938"/>
      <c r="M53" s="938"/>
      <c r="N53" s="938"/>
      <c r="O53" s="938"/>
      <c r="P53" s="938"/>
      <c r="Q53" s="938"/>
      <c r="R53" s="938"/>
      <c r="S53" s="938"/>
      <c r="T53" s="938"/>
      <c r="U53" s="724"/>
    </row>
    <row r="54" spans="5:21" ht="15">
      <c r="E54" s="884"/>
      <c r="F54" s="795"/>
      <c r="G54" s="61" t="s">
        <v>67</v>
      </c>
      <c r="H54" s="724"/>
      <c r="I54" s="938"/>
      <c r="J54" s="938"/>
      <c r="K54" s="938"/>
      <c r="L54" s="938"/>
      <c r="M54" s="938"/>
      <c r="N54" s="938"/>
      <c r="O54" s="938"/>
      <c r="P54" s="938"/>
      <c r="Q54" s="938"/>
      <c r="R54" s="938"/>
      <c r="S54" s="938"/>
      <c r="T54" s="938"/>
      <c r="U54" s="724"/>
    </row>
    <row r="55" spans="5:21" ht="15">
      <c r="E55" s="884"/>
      <c r="F55" s="886"/>
      <c r="G55" s="61" t="s">
        <v>68</v>
      </c>
      <c r="H55" s="712"/>
      <c r="I55" s="938"/>
      <c r="J55" s="938"/>
      <c r="K55" s="938"/>
      <c r="L55" s="938"/>
      <c r="M55" s="938"/>
      <c r="N55" s="938"/>
      <c r="O55" s="938"/>
      <c r="P55" s="938"/>
      <c r="Q55" s="938"/>
      <c r="R55" s="938"/>
      <c r="S55" s="938"/>
      <c r="T55" s="938"/>
      <c r="U55" s="712"/>
    </row>
    <row r="56" spans="5:21" ht="15.75" customHeight="1">
      <c r="E56" s="884"/>
      <c r="F56" s="863" t="s">
        <v>240</v>
      </c>
      <c r="G56" s="20">
        <v>4</v>
      </c>
      <c r="H56" s="748">
        <v>10</v>
      </c>
      <c r="I56" s="938">
        <v>10</v>
      </c>
      <c r="J56" s="938">
        <v>10</v>
      </c>
      <c r="K56" s="938">
        <v>10</v>
      </c>
      <c r="L56" s="938">
        <v>10</v>
      </c>
      <c r="M56" s="938">
        <v>10</v>
      </c>
      <c r="N56" s="938">
        <v>10</v>
      </c>
      <c r="O56" s="938">
        <v>10</v>
      </c>
      <c r="P56" s="938">
        <v>10</v>
      </c>
      <c r="Q56" s="938">
        <v>10</v>
      </c>
      <c r="R56" s="938">
        <v>10</v>
      </c>
      <c r="S56" s="938">
        <v>10</v>
      </c>
      <c r="T56" s="938">
        <v>10</v>
      </c>
      <c r="U56" s="748">
        <v>10</v>
      </c>
    </row>
    <row r="57" spans="5:21" ht="15">
      <c r="E57" s="884"/>
      <c r="F57" s="863"/>
      <c r="G57" s="20">
        <v>2</v>
      </c>
      <c r="H57" s="748"/>
      <c r="I57" s="938"/>
      <c r="J57" s="938"/>
      <c r="K57" s="938"/>
      <c r="L57" s="938"/>
      <c r="M57" s="938"/>
      <c r="N57" s="938"/>
      <c r="O57" s="938"/>
      <c r="P57" s="938"/>
      <c r="Q57" s="938"/>
      <c r="R57" s="938"/>
      <c r="S57" s="938"/>
      <c r="T57" s="938"/>
      <c r="U57" s="748"/>
    </row>
    <row r="58" spans="5:21" ht="15">
      <c r="E58" s="884"/>
      <c r="F58" s="863"/>
      <c r="G58" s="20">
        <v>2</v>
      </c>
      <c r="H58" s="748"/>
      <c r="I58" s="938"/>
      <c r="J58" s="938"/>
      <c r="K58" s="938"/>
      <c r="L58" s="938"/>
      <c r="M58" s="938"/>
      <c r="N58" s="938"/>
      <c r="O58" s="938"/>
      <c r="P58" s="938"/>
      <c r="Q58" s="938"/>
      <c r="R58" s="938"/>
      <c r="S58" s="938"/>
      <c r="T58" s="938"/>
      <c r="U58" s="748"/>
    </row>
    <row r="59" spans="5:21" ht="15.75" customHeight="1">
      <c r="E59" s="884"/>
      <c r="F59" s="863"/>
      <c r="G59" s="20">
        <v>2</v>
      </c>
      <c r="H59" s="748"/>
      <c r="I59" s="938"/>
      <c r="J59" s="938"/>
      <c r="K59" s="938"/>
      <c r="L59" s="938"/>
      <c r="M59" s="938"/>
      <c r="N59" s="938"/>
      <c r="O59" s="938"/>
      <c r="P59" s="938"/>
      <c r="Q59" s="938"/>
      <c r="R59" s="938"/>
      <c r="S59" s="938"/>
      <c r="T59" s="938"/>
      <c r="U59" s="748"/>
    </row>
    <row r="60" spans="5:21" ht="15">
      <c r="E60" s="884"/>
      <c r="F60" s="261" t="s">
        <v>265</v>
      </c>
      <c r="G60" s="20">
        <v>10</v>
      </c>
      <c r="H60" s="88">
        <v>10</v>
      </c>
      <c r="I60" s="938">
        <v>10</v>
      </c>
      <c r="J60" s="938">
        <v>6</v>
      </c>
      <c r="K60" s="938">
        <v>6</v>
      </c>
      <c r="L60" s="938">
        <v>6</v>
      </c>
      <c r="M60" s="938">
        <v>10</v>
      </c>
      <c r="N60" s="938">
        <v>10</v>
      </c>
      <c r="O60" s="938">
        <v>10</v>
      </c>
      <c r="P60" s="938">
        <v>10</v>
      </c>
      <c r="Q60" s="938">
        <v>8</v>
      </c>
      <c r="R60" s="938">
        <v>10</v>
      </c>
      <c r="S60" s="938">
        <v>10</v>
      </c>
      <c r="T60" s="938">
        <v>8</v>
      </c>
      <c r="U60" s="724">
        <v>10</v>
      </c>
    </row>
    <row r="61" spans="5:21" ht="15">
      <c r="E61" s="884"/>
      <c r="F61" s="261"/>
      <c r="G61" s="61" t="s">
        <v>67</v>
      </c>
      <c r="H61" s="88"/>
      <c r="I61" s="938"/>
      <c r="J61" s="938"/>
      <c r="K61" s="938"/>
      <c r="L61" s="938"/>
      <c r="M61" s="938"/>
      <c r="N61" s="938"/>
      <c r="O61" s="938"/>
      <c r="P61" s="938"/>
      <c r="Q61" s="938"/>
      <c r="R61" s="938"/>
      <c r="S61" s="938"/>
      <c r="T61" s="938"/>
      <c r="U61" s="724"/>
    </row>
    <row r="62" spans="5:21" ht="15">
      <c r="E62" s="884"/>
      <c r="F62" s="261"/>
      <c r="G62" s="61" t="s">
        <v>66</v>
      </c>
      <c r="H62" s="88"/>
      <c r="I62" s="938"/>
      <c r="J62" s="938"/>
      <c r="K62" s="938"/>
      <c r="L62" s="938"/>
      <c r="M62" s="938"/>
      <c r="N62" s="938"/>
      <c r="O62" s="938"/>
      <c r="P62" s="938"/>
      <c r="Q62" s="938"/>
      <c r="R62" s="938"/>
      <c r="S62" s="938"/>
      <c r="T62" s="938"/>
      <c r="U62" s="724"/>
    </row>
    <row r="63" spans="5:21" ht="15">
      <c r="E63" s="884"/>
      <c r="F63" s="261"/>
      <c r="G63" s="61" t="s">
        <v>68</v>
      </c>
      <c r="H63" s="88"/>
      <c r="I63" s="938"/>
      <c r="J63" s="938"/>
      <c r="K63" s="938"/>
      <c r="L63" s="938"/>
      <c r="M63" s="938"/>
      <c r="N63" s="938"/>
      <c r="O63" s="938"/>
      <c r="P63" s="938"/>
      <c r="Q63" s="938"/>
      <c r="R63" s="938"/>
      <c r="S63" s="938"/>
      <c r="T63" s="938"/>
      <c r="U63" s="724"/>
    </row>
    <row r="64" spans="5:21" ht="15.75" customHeight="1" thickBot="1">
      <c r="E64" s="884"/>
      <c r="F64" s="262"/>
      <c r="G64" s="62" t="s">
        <v>74</v>
      </c>
      <c r="H64" s="263"/>
      <c r="I64" s="939"/>
      <c r="J64" s="939"/>
      <c r="K64" s="939"/>
      <c r="L64" s="939"/>
      <c r="M64" s="939"/>
      <c r="N64" s="942"/>
      <c r="O64" s="939"/>
      <c r="P64" s="939"/>
      <c r="Q64" s="939"/>
      <c r="R64" s="939"/>
      <c r="S64" s="939"/>
      <c r="T64" s="939"/>
      <c r="U64" s="725"/>
    </row>
    <row r="65" spans="5:21" ht="15.75" thickBot="1">
      <c r="E65" s="885"/>
      <c r="F65" s="685" t="s">
        <v>211</v>
      </c>
      <c r="G65" s="686"/>
      <c r="H65" s="85">
        <v>5</v>
      </c>
      <c r="I65" s="279">
        <f aca="true" t="shared" si="6" ref="I65:T65">SUM(I50:I64)/10</f>
        <v>3.4</v>
      </c>
      <c r="J65" s="279">
        <f t="shared" si="6"/>
        <v>4.6</v>
      </c>
      <c r="K65" s="279">
        <f t="shared" si="6"/>
        <v>4.6</v>
      </c>
      <c r="L65" s="279">
        <f t="shared" si="6"/>
        <v>4.6</v>
      </c>
      <c r="M65" s="279">
        <f t="shared" si="6"/>
        <v>5</v>
      </c>
      <c r="N65" s="279">
        <f t="shared" si="6"/>
        <v>5</v>
      </c>
      <c r="O65" s="279">
        <f t="shared" si="6"/>
        <v>5</v>
      </c>
      <c r="P65" s="279">
        <f t="shared" si="6"/>
        <v>5</v>
      </c>
      <c r="Q65" s="279">
        <f t="shared" si="6"/>
        <v>4.8</v>
      </c>
      <c r="R65" s="279">
        <f t="shared" si="6"/>
        <v>4.9</v>
      </c>
      <c r="S65" s="279">
        <f t="shared" si="6"/>
        <v>5</v>
      </c>
      <c r="T65" s="279">
        <f t="shared" si="6"/>
        <v>4.8</v>
      </c>
      <c r="U65" s="25">
        <v>5</v>
      </c>
    </row>
    <row r="66" spans="5:21" ht="15">
      <c r="E66" s="750" t="s">
        <v>303</v>
      </c>
      <c r="F66" s="863" t="s">
        <v>266</v>
      </c>
      <c r="G66" s="20">
        <v>13</v>
      </c>
      <c r="H66" s="723">
        <v>20</v>
      </c>
      <c r="I66" s="940">
        <v>15</v>
      </c>
      <c r="J66" s="940">
        <v>13</v>
      </c>
      <c r="K66" s="940">
        <v>14</v>
      </c>
      <c r="L66" s="940">
        <v>20</v>
      </c>
      <c r="M66" s="940">
        <v>15</v>
      </c>
      <c r="N66" s="944">
        <v>19</v>
      </c>
      <c r="O66" s="940">
        <v>20</v>
      </c>
      <c r="P66" s="940">
        <v>15</v>
      </c>
      <c r="Q66" s="940">
        <v>20</v>
      </c>
      <c r="R66" s="940">
        <v>20</v>
      </c>
      <c r="S66" s="940">
        <v>20</v>
      </c>
      <c r="T66" s="940">
        <v>13</v>
      </c>
      <c r="U66" s="723">
        <v>20</v>
      </c>
    </row>
    <row r="67" spans="5:21" ht="15.75" customHeight="1">
      <c r="E67" s="751"/>
      <c r="F67" s="863"/>
      <c r="G67" s="61" t="s">
        <v>70</v>
      </c>
      <c r="H67" s="724"/>
      <c r="I67" s="940"/>
      <c r="J67" s="940"/>
      <c r="K67" s="940"/>
      <c r="L67" s="940"/>
      <c r="M67" s="940"/>
      <c r="N67" s="940"/>
      <c r="O67" s="940"/>
      <c r="P67" s="940"/>
      <c r="Q67" s="940"/>
      <c r="R67" s="940"/>
      <c r="S67" s="940"/>
      <c r="T67" s="940"/>
      <c r="U67" s="724"/>
    </row>
    <row r="68" spans="5:21" ht="15">
      <c r="E68" s="751"/>
      <c r="F68" s="863"/>
      <c r="G68" s="61" t="s">
        <v>69</v>
      </c>
      <c r="H68" s="724"/>
      <c r="I68" s="940"/>
      <c r="J68" s="940"/>
      <c r="K68" s="940"/>
      <c r="L68" s="940"/>
      <c r="M68" s="940"/>
      <c r="N68" s="940"/>
      <c r="O68" s="940"/>
      <c r="P68" s="940"/>
      <c r="Q68" s="940"/>
      <c r="R68" s="940"/>
      <c r="S68" s="940"/>
      <c r="T68" s="940"/>
      <c r="U68" s="724"/>
    </row>
    <row r="69" spans="5:21" ht="16.5" customHeight="1">
      <c r="E69" s="751"/>
      <c r="F69" s="182" t="s">
        <v>237</v>
      </c>
      <c r="G69" s="20">
        <v>2</v>
      </c>
      <c r="H69" s="724"/>
      <c r="I69" s="940"/>
      <c r="J69" s="940"/>
      <c r="K69" s="940"/>
      <c r="L69" s="940"/>
      <c r="M69" s="940"/>
      <c r="N69" s="940"/>
      <c r="O69" s="940"/>
      <c r="P69" s="940"/>
      <c r="Q69" s="940"/>
      <c r="R69" s="940"/>
      <c r="S69" s="940"/>
      <c r="T69" s="940"/>
      <c r="U69" s="724"/>
    </row>
    <row r="70" spans="5:21" ht="18.75" customHeight="1">
      <c r="E70" s="751"/>
      <c r="F70" s="182" t="s">
        <v>238</v>
      </c>
      <c r="G70" s="20">
        <v>5</v>
      </c>
      <c r="H70" s="712"/>
      <c r="I70" s="941"/>
      <c r="J70" s="941"/>
      <c r="K70" s="941"/>
      <c r="L70" s="941"/>
      <c r="M70" s="941"/>
      <c r="N70" s="941"/>
      <c r="O70" s="941"/>
      <c r="P70" s="941"/>
      <c r="Q70" s="941"/>
      <c r="R70" s="941"/>
      <c r="S70" s="941"/>
      <c r="T70" s="941"/>
      <c r="U70" s="712"/>
    </row>
    <row r="71" spans="5:21" ht="15" customHeight="1">
      <c r="E71" s="751"/>
      <c r="F71" s="182" t="s">
        <v>269</v>
      </c>
      <c r="G71" s="20">
        <v>5</v>
      </c>
      <c r="H71" s="711">
        <v>20</v>
      </c>
      <c r="I71" s="942">
        <v>17</v>
      </c>
      <c r="J71" s="942">
        <v>19</v>
      </c>
      <c r="K71" s="942">
        <v>20</v>
      </c>
      <c r="L71" s="942">
        <v>19</v>
      </c>
      <c r="M71" s="942">
        <v>16</v>
      </c>
      <c r="N71" s="942">
        <v>14</v>
      </c>
      <c r="O71" s="942">
        <v>20</v>
      </c>
      <c r="P71" s="942">
        <v>16</v>
      </c>
      <c r="Q71" s="942">
        <v>19</v>
      </c>
      <c r="R71" s="942">
        <v>0</v>
      </c>
      <c r="S71" s="942">
        <v>17</v>
      </c>
      <c r="T71" s="942">
        <v>18</v>
      </c>
      <c r="U71" s="711">
        <v>20</v>
      </c>
    </row>
    <row r="72" spans="5:21" ht="28.5" customHeight="1">
      <c r="E72" s="751"/>
      <c r="F72" s="182" t="s">
        <v>270</v>
      </c>
      <c r="G72" s="20">
        <v>5</v>
      </c>
      <c r="H72" s="724"/>
      <c r="I72" s="940"/>
      <c r="J72" s="940"/>
      <c r="K72" s="940"/>
      <c r="L72" s="940"/>
      <c r="M72" s="940"/>
      <c r="N72" s="940"/>
      <c r="O72" s="940"/>
      <c r="P72" s="940"/>
      <c r="Q72" s="940"/>
      <c r="R72" s="940"/>
      <c r="S72" s="940"/>
      <c r="T72" s="940"/>
      <c r="U72" s="724"/>
    </row>
    <row r="73" spans="5:21" ht="15">
      <c r="E73" s="751"/>
      <c r="F73" s="182" t="s">
        <v>271</v>
      </c>
      <c r="G73" s="20">
        <v>3</v>
      </c>
      <c r="H73" s="724"/>
      <c r="I73" s="940"/>
      <c r="J73" s="940"/>
      <c r="K73" s="940"/>
      <c r="L73" s="940"/>
      <c r="M73" s="940"/>
      <c r="N73" s="940"/>
      <c r="O73" s="940"/>
      <c r="P73" s="940"/>
      <c r="Q73" s="940"/>
      <c r="R73" s="940"/>
      <c r="S73" s="940"/>
      <c r="T73" s="940"/>
      <c r="U73" s="724"/>
    </row>
    <row r="74" spans="5:21" ht="15" customHeight="1">
      <c r="E74" s="751"/>
      <c r="F74" s="182" t="s">
        <v>272</v>
      </c>
      <c r="G74" s="20">
        <v>3</v>
      </c>
      <c r="H74" s="724"/>
      <c r="I74" s="940"/>
      <c r="J74" s="940"/>
      <c r="K74" s="940"/>
      <c r="L74" s="940"/>
      <c r="M74" s="940"/>
      <c r="N74" s="940"/>
      <c r="O74" s="940"/>
      <c r="P74" s="940"/>
      <c r="Q74" s="940"/>
      <c r="R74" s="940"/>
      <c r="S74" s="940"/>
      <c r="T74" s="940"/>
      <c r="U74" s="724"/>
    </row>
    <row r="75" spans="5:21" ht="15">
      <c r="E75" s="751"/>
      <c r="F75" s="182" t="s">
        <v>281</v>
      </c>
      <c r="G75" s="20">
        <v>3</v>
      </c>
      <c r="H75" s="724"/>
      <c r="I75" s="940"/>
      <c r="J75" s="940"/>
      <c r="K75" s="940"/>
      <c r="L75" s="940"/>
      <c r="M75" s="940"/>
      <c r="N75" s="940"/>
      <c r="O75" s="940"/>
      <c r="P75" s="940"/>
      <c r="Q75" s="940"/>
      <c r="R75" s="940"/>
      <c r="S75" s="940"/>
      <c r="T75" s="940"/>
      <c r="U75" s="724"/>
    </row>
    <row r="76" spans="2:21" ht="15">
      <c r="B76" s="260"/>
      <c r="C76" s="260"/>
      <c r="D76" s="99"/>
      <c r="E76" s="751"/>
      <c r="F76" s="182" t="s">
        <v>282</v>
      </c>
      <c r="G76" s="20">
        <v>1</v>
      </c>
      <c r="H76" s="340"/>
      <c r="I76" s="940"/>
      <c r="J76" s="940"/>
      <c r="K76" s="940"/>
      <c r="L76" s="940"/>
      <c r="M76" s="940"/>
      <c r="N76" s="940"/>
      <c r="O76" s="940"/>
      <c r="P76" s="940"/>
      <c r="Q76" s="940"/>
      <c r="R76" s="940"/>
      <c r="S76" s="940"/>
      <c r="T76" s="940"/>
      <c r="U76" s="11"/>
    </row>
    <row r="77" spans="2:21" ht="15.75" customHeight="1" thickBot="1">
      <c r="B77" s="260"/>
      <c r="C77" s="260"/>
      <c r="D77" s="99"/>
      <c r="E77" s="751"/>
      <c r="F77" s="458" t="s">
        <v>268</v>
      </c>
      <c r="G77" s="459">
        <v>20</v>
      </c>
      <c r="H77" s="447">
        <v>20</v>
      </c>
      <c r="I77" s="265">
        <v>19</v>
      </c>
      <c r="J77" s="265">
        <v>19</v>
      </c>
      <c r="K77" s="265">
        <v>19</v>
      </c>
      <c r="L77" s="265">
        <v>19</v>
      </c>
      <c r="M77" s="265">
        <v>19</v>
      </c>
      <c r="N77" s="265">
        <v>19</v>
      </c>
      <c r="O77" s="265">
        <v>19</v>
      </c>
      <c r="P77" s="265">
        <v>19</v>
      </c>
      <c r="Q77" s="265">
        <v>19</v>
      </c>
      <c r="R77" s="265">
        <v>19</v>
      </c>
      <c r="S77" s="265">
        <v>19</v>
      </c>
      <c r="T77" s="265">
        <v>19</v>
      </c>
      <c r="U77" s="447">
        <v>20</v>
      </c>
    </row>
    <row r="78" spans="2:21" ht="15.75" thickBot="1">
      <c r="B78" s="260"/>
      <c r="C78" s="260"/>
      <c r="D78" s="99"/>
      <c r="E78" s="752"/>
      <c r="F78" s="685" t="s">
        <v>211</v>
      </c>
      <c r="G78" s="686"/>
      <c r="H78" s="25">
        <v>6</v>
      </c>
      <c r="I78" s="279">
        <f aca="true" t="shared" si="7" ref="I78:T78">SUM(I66:I77)/10</f>
        <v>5.1</v>
      </c>
      <c r="J78" s="279">
        <f t="shared" si="7"/>
        <v>5.1</v>
      </c>
      <c r="K78" s="279">
        <f t="shared" si="7"/>
        <v>5.3</v>
      </c>
      <c r="L78" s="279">
        <f t="shared" si="7"/>
        <v>5.8</v>
      </c>
      <c r="M78" s="279">
        <f t="shared" si="7"/>
        <v>5</v>
      </c>
      <c r="N78" s="279">
        <f t="shared" si="7"/>
        <v>5.2</v>
      </c>
      <c r="O78" s="279">
        <f t="shared" si="7"/>
        <v>5.9</v>
      </c>
      <c r="P78" s="279">
        <f t="shared" si="7"/>
        <v>5</v>
      </c>
      <c r="Q78" s="279">
        <f t="shared" si="7"/>
        <v>5.8</v>
      </c>
      <c r="R78" s="279">
        <f t="shared" si="7"/>
        <v>3.9</v>
      </c>
      <c r="S78" s="279">
        <f t="shared" si="7"/>
        <v>5.6</v>
      </c>
      <c r="T78" s="279">
        <f t="shared" si="7"/>
        <v>5</v>
      </c>
      <c r="U78" s="25">
        <v>6</v>
      </c>
    </row>
    <row r="79" spans="2:21" ht="15.75" customHeight="1">
      <c r="B79" s="260"/>
      <c r="C79" s="260"/>
      <c r="D79" s="99"/>
      <c r="E79" s="751" t="s">
        <v>284</v>
      </c>
      <c r="F79" s="460" t="s">
        <v>273</v>
      </c>
      <c r="G79" s="461">
        <v>10</v>
      </c>
      <c r="H79" s="448">
        <v>10</v>
      </c>
      <c r="I79" s="420">
        <v>10</v>
      </c>
      <c r="J79" s="420">
        <v>10</v>
      </c>
      <c r="K79" s="420">
        <v>10</v>
      </c>
      <c r="L79" s="420">
        <v>10</v>
      </c>
      <c r="M79" s="420">
        <v>10</v>
      </c>
      <c r="N79" s="421">
        <v>10</v>
      </c>
      <c r="O79" s="420">
        <v>10</v>
      </c>
      <c r="P79" s="420">
        <v>10</v>
      </c>
      <c r="Q79" s="420">
        <v>10</v>
      </c>
      <c r="R79" s="420">
        <v>10</v>
      </c>
      <c r="S79" s="420">
        <v>10</v>
      </c>
      <c r="T79" s="420">
        <v>10</v>
      </c>
      <c r="U79" s="448">
        <v>10</v>
      </c>
    </row>
    <row r="80" spans="5:21" ht="15">
      <c r="E80" s="751"/>
      <c r="F80" s="174" t="s">
        <v>274</v>
      </c>
      <c r="G80" s="41">
        <v>4</v>
      </c>
      <c r="H80" s="748">
        <v>20</v>
      </c>
      <c r="I80" s="940">
        <v>9</v>
      </c>
      <c r="J80" s="940">
        <v>18</v>
      </c>
      <c r="K80" s="940">
        <v>16</v>
      </c>
      <c r="L80" s="940">
        <v>20</v>
      </c>
      <c r="M80" s="940">
        <v>18</v>
      </c>
      <c r="N80" s="940">
        <v>10</v>
      </c>
      <c r="O80" s="940">
        <v>18</v>
      </c>
      <c r="P80" s="940">
        <v>19</v>
      </c>
      <c r="Q80" s="940">
        <v>18</v>
      </c>
      <c r="R80" s="940">
        <v>19</v>
      </c>
      <c r="S80" s="940">
        <v>14</v>
      </c>
      <c r="T80" s="940">
        <v>20</v>
      </c>
      <c r="U80" s="711">
        <v>20</v>
      </c>
    </row>
    <row r="81" spans="5:21" ht="15">
      <c r="E81" s="751"/>
      <c r="F81" s="174" t="s">
        <v>275</v>
      </c>
      <c r="G81" s="41">
        <v>2</v>
      </c>
      <c r="H81" s="748"/>
      <c r="I81" s="940"/>
      <c r="J81" s="940"/>
      <c r="K81" s="940"/>
      <c r="L81" s="940"/>
      <c r="M81" s="940"/>
      <c r="N81" s="940"/>
      <c r="O81" s="940"/>
      <c r="P81" s="940"/>
      <c r="Q81" s="940"/>
      <c r="R81" s="940"/>
      <c r="S81" s="940"/>
      <c r="T81" s="940"/>
      <c r="U81" s="724"/>
    </row>
    <row r="82" spans="5:21" ht="15.75" customHeight="1">
      <c r="E82" s="751"/>
      <c r="F82" s="174" t="s">
        <v>276</v>
      </c>
      <c r="G82" s="41">
        <v>2</v>
      </c>
      <c r="H82" s="748"/>
      <c r="I82" s="940"/>
      <c r="J82" s="940"/>
      <c r="K82" s="940"/>
      <c r="L82" s="940"/>
      <c r="M82" s="940"/>
      <c r="N82" s="940"/>
      <c r="O82" s="940"/>
      <c r="P82" s="940"/>
      <c r="Q82" s="940"/>
      <c r="R82" s="940"/>
      <c r="S82" s="940"/>
      <c r="T82" s="940"/>
      <c r="U82" s="724"/>
    </row>
    <row r="83" spans="5:21" ht="15">
      <c r="E83" s="751"/>
      <c r="F83" s="174" t="s">
        <v>277</v>
      </c>
      <c r="G83" s="41">
        <v>2</v>
      </c>
      <c r="H83" s="748"/>
      <c r="I83" s="940"/>
      <c r="J83" s="940"/>
      <c r="K83" s="940"/>
      <c r="L83" s="940"/>
      <c r="M83" s="940"/>
      <c r="N83" s="940"/>
      <c r="O83" s="940"/>
      <c r="P83" s="940"/>
      <c r="Q83" s="940"/>
      <c r="R83" s="940"/>
      <c r="S83" s="940"/>
      <c r="T83" s="940"/>
      <c r="U83" s="724"/>
    </row>
    <row r="84" spans="5:21" ht="15">
      <c r="E84" s="751"/>
      <c r="F84" s="174" t="s">
        <v>278</v>
      </c>
      <c r="G84" s="41">
        <v>5</v>
      </c>
      <c r="H84" s="748"/>
      <c r="I84" s="940"/>
      <c r="J84" s="940"/>
      <c r="K84" s="940"/>
      <c r="L84" s="940"/>
      <c r="M84" s="940"/>
      <c r="N84" s="940"/>
      <c r="O84" s="940"/>
      <c r="P84" s="940"/>
      <c r="Q84" s="940"/>
      <c r="R84" s="940"/>
      <c r="S84" s="940"/>
      <c r="T84" s="940"/>
      <c r="U84" s="724"/>
    </row>
    <row r="85" spans="5:21" ht="15">
      <c r="E85" s="751"/>
      <c r="F85" s="174" t="s">
        <v>279</v>
      </c>
      <c r="G85" s="41">
        <v>5</v>
      </c>
      <c r="H85" s="748"/>
      <c r="I85" s="941"/>
      <c r="J85" s="941"/>
      <c r="K85" s="941"/>
      <c r="L85" s="941"/>
      <c r="M85" s="941"/>
      <c r="N85" s="941"/>
      <c r="O85" s="941"/>
      <c r="P85" s="941"/>
      <c r="Q85" s="941"/>
      <c r="R85" s="941"/>
      <c r="S85" s="941"/>
      <c r="T85" s="941"/>
      <c r="U85" s="712"/>
    </row>
    <row r="86" spans="5:21" ht="15">
      <c r="E86" s="751"/>
      <c r="F86" s="174" t="s">
        <v>280</v>
      </c>
      <c r="G86" s="41">
        <v>10</v>
      </c>
      <c r="H86" s="748">
        <v>30</v>
      </c>
      <c r="I86" s="942">
        <v>4</v>
      </c>
      <c r="J86" s="942">
        <v>20</v>
      </c>
      <c r="K86" s="942">
        <v>12</v>
      </c>
      <c r="L86" s="942">
        <v>16</v>
      </c>
      <c r="M86" s="942">
        <v>26</v>
      </c>
      <c r="N86" s="942">
        <v>23</v>
      </c>
      <c r="O86" s="942">
        <v>18</v>
      </c>
      <c r="P86" s="942">
        <v>20</v>
      </c>
      <c r="Q86" s="942">
        <v>20</v>
      </c>
      <c r="R86" s="942">
        <v>12</v>
      </c>
      <c r="S86" s="942">
        <v>12</v>
      </c>
      <c r="T86" s="942">
        <v>20</v>
      </c>
      <c r="U86" s="711">
        <v>30</v>
      </c>
    </row>
    <row r="87" spans="5:21" ht="15.75" thickBot="1">
      <c r="E87" s="751"/>
      <c r="F87" s="175" t="s">
        <v>260</v>
      </c>
      <c r="G87" s="43">
        <v>20</v>
      </c>
      <c r="H87" s="711"/>
      <c r="I87" s="945"/>
      <c r="J87" s="945"/>
      <c r="K87" s="945"/>
      <c r="L87" s="945"/>
      <c r="M87" s="945"/>
      <c r="N87" s="940"/>
      <c r="O87" s="945"/>
      <c r="P87" s="945"/>
      <c r="Q87" s="945"/>
      <c r="R87" s="945"/>
      <c r="S87" s="945"/>
      <c r="T87" s="945"/>
      <c r="U87" s="725"/>
    </row>
    <row r="88" spans="5:21" ht="15.75" thickBot="1">
      <c r="E88" s="752"/>
      <c r="F88" s="685" t="s">
        <v>211</v>
      </c>
      <c r="G88" s="686"/>
      <c r="H88" s="168">
        <v>6</v>
      </c>
      <c r="I88" s="387">
        <f aca="true" t="shared" si="8" ref="I88:T88">SUM(I79:I86)/10</f>
        <v>2.3</v>
      </c>
      <c r="J88" s="279">
        <f t="shared" si="8"/>
        <v>4.8</v>
      </c>
      <c r="K88" s="279">
        <f t="shared" si="8"/>
        <v>3.8</v>
      </c>
      <c r="L88" s="279">
        <f t="shared" si="8"/>
        <v>4.6</v>
      </c>
      <c r="M88" s="279">
        <f t="shared" si="8"/>
        <v>5.4</v>
      </c>
      <c r="N88" s="279">
        <f t="shared" si="8"/>
        <v>4.3</v>
      </c>
      <c r="O88" s="279">
        <f t="shared" si="8"/>
        <v>4.6</v>
      </c>
      <c r="P88" s="279">
        <f t="shared" si="8"/>
        <v>4.9</v>
      </c>
      <c r="Q88" s="279">
        <f t="shared" si="8"/>
        <v>4.8</v>
      </c>
      <c r="R88" s="279">
        <f t="shared" si="8"/>
        <v>4.1</v>
      </c>
      <c r="S88" s="279">
        <f t="shared" si="8"/>
        <v>3.6</v>
      </c>
      <c r="T88" s="279">
        <f t="shared" si="8"/>
        <v>5</v>
      </c>
      <c r="U88" s="168">
        <v>6</v>
      </c>
    </row>
    <row r="89" spans="5:21" ht="15.75" thickBot="1">
      <c r="E89" s="749" t="s">
        <v>285</v>
      </c>
      <c r="F89" s="460" t="s">
        <v>288</v>
      </c>
      <c r="G89" s="461">
        <v>10</v>
      </c>
      <c r="H89" s="436">
        <v>10</v>
      </c>
      <c r="I89" s="420">
        <v>10</v>
      </c>
      <c r="J89" s="420">
        <v>10</v>
      </c>
      <c r="K89" s="420">
        <v>10</v>
      </c>
      <c r="L89" s="420">
        <v>10</v>
      </c>
      <c r="M89" s="420">
        <v>10</v>
      </c>
      <c r="N89" s="421">
        <v>10</v>
      </c>
      <c r="O89" s="420">
        <v>10</v>
      </c>
      <c r="P89" s="420">
        <v>10</v>
      </c>
      <c r="Q89" s="420">
        <v>10</v>
      </c>
      <c r="R89" s="420">
        <v>10</v>
      </c>
      <c r="S89" s="420">
        <v>10</v>
      </c>
      <c r="T89" s="420">
        <v>10</v>
      </c>
      <c r="U89" s="436">
        <v>10</v>
      </c>
    </row>
    <row r="90" spans="5:21" ht="15.75" thickBot="1">
      <c r="E90" s="749"/>
      <c r="F90" s="173" t="s">
        <v>289</v>
      </c>
      <c r="G90" s="38">
        <v>5</v>
      </c>
      <c r="H90" s="11">
        <v>5</v>
      </c>
      <c r="I90" s="414">
        <v>5</v>
      </c>
      <c r="J90" s="414">
        <v>5</v>
      </c>
      <c r="K90" s="414">
        <v>5</v>
      </c>
      <c r="L90" s="414">
        <v>5</v>
      </c>
      <c r="M90" s="414">
        <v>5</v>
      </c>
      <c r="N90" s="414">
        <v>5</v>
      </c>
      <c r="O90" s="414">
        <v>5</v>
      </c>
      <c r="P90" s="414">
        <v>5</v>
      </c>
      <c r="Q90" s="414">
        <v>5</v>
      </c>
      <c r="R90" s="414">
        <v>5</v>
      </c>
      <c r="S90" s="414">
        <v>5</v>
      </c>
      <c r="T90" s="414">
        <v>5</v>
      </c>
      <c r="U90" s="11">
        <v>5</v>
      </c>
    </row>
    <row r="91" spans="5:21" ht="15.75" customHeight="1" thickBot="1">
      <c r="E91" s="749"/>
      <c r="F91" s="174" t="s">
        <v>290</v>
      </c>
      <c r="G91" s="41">
        <v>5</v>
      </c>
      <c r="H91" s="22">
        <v>5</v>
      </c>
      <c r="I91" s="414">
        <v>5</v>
      </c>
      <c r="J91" s="414">
        <v>5</v>
      </c>
      <c r="K91" s="414">
        <v>5</v>
      </c>
      <c r="L91" s="414">
        <v>5</v>
      </c>
      <c r="M91" s="414">
        <v>5</v>
      </c>
      <c r="N91" s="414">
        <v>5</v>
      </c>
      <c r="O91" s="414">
        <v>5</v>
      </c>
      <c r="P91" s="414">
        <v>5</v>
      </c>
      <c r="Q91" s="414">
        <v>5</v>
      </c>
      <c r="R91" s="414">
        <v>5</v>
      </c>
      <c r="S91" s="414">
        <v>5</v>
      </c>
      <c r="T91" s="414">
        <v>5</v>
      </c>
      <c r="U91" s="22">
        <v>5</v>
      </c>
    </row>
    <row r="92" spans="5:21" ht="15.75" thickBot="1">
      <c r="E92" s="749"/>
      <c r="F92" s="175" t="s">
        <v>291</v>
      </c>
      <c r="G92" s="43">
        <v>10</v>
      </c>
      <c r="H92" s="18">
        <v>10</v>
      </c>
      <c r="I92" s="416">
        <v>8</v>
      </c>
      <c r="J92" s="416">
        <v>8</v>
      </c>
      <c r="K92" s="416">
        <v>10</v>
      </c>
      <c r="L92" s="416">
        <v>10</v>
      </c>
      <c r="M92" s="416">
        <v>10</v>
      </c>
      <c r="N92" s="422">
        <v>10</v>
      </c>
      <c r="O92" s="416">
        <v>10</v>
      </c>
      <c r="P92" s="416">
        <v>10</v>
      </c>
      <c r="Q92" s="416">
        <v>8</v>
      </c>
      <c r="R92" s="416">
        <v>8</v>
      </c>
      <c r="S92" s="416">
        <v>8</v>
      </c>
      <c r="T92" s="416">
        <v>10</v>
      </c>
      <c r="U92" s="18">
        <v>10</v>
      </c>
    </row>
    <row r="93" spans="5:21" ht="15.75" thickBot="1">
      <c r="E93" s="749"/>
      <c r="F93" s="890" t="s">
        <v>211</v>
      </c>
      <c r="G93" s="891"/>
      <c r="H93" s="168">
        <v>3</v>
      </c>
      <c r="I93" s="279">
        <f aca="true" t="shared" si="9" ref="I93:T93">SUM(I89:I92)/10</f>
        <v>2.8</v>
      </c>
      <c r="J93" s="279">
        <f t="shared" si="9"/>
        <v>2.8</v>
      </c>
      <c r="K93" s="279">
        <f t="shared" si="9"/>
        <v>3</v>
      </c>
      <c r="L93" s="279">
        <f t="shared" si="9"/>
        <v>3</v>
      </c>
      <c r="M93" s="279">
        <f t="shared" si="9"/>
        <v>3</v>
      </c>
      <c r="N93" s="279">
        <f t="shared" si="9"/>
        <v>3</v>
      </c>
      <c r="O93" s="279">
        <f t="shared" si="9"/>
        <v>3</v>
      </c>
      <c r="P93" s="279">
        <f t="shared" si="9"/>
        <v>3</v>
      </c>
      <c r="Q93" s="279">
        <f t="shared" si="9"/>
        <v>2.8</v>
      </c>
      <c r="R93" s="279">
        <f t="shared" si="9"/>
        <v>2.8</v>
      </c>
      <c r="S93" s="279">
        <f t="shared" si="9"/>
        <v>2.8</v>
      </c>
      <c r="T93" s="279">
        <f t="shared" si="9"/>
        <v>3</v>
      </c>
      <c r="U93" s="168">
        <v>3</v>
      </c>
    </row>
    <row r="94" spans="5:21" ht="15.75" customHeight="1">
      <c r="E94" s="750" t="s">
        <v>283</v>
      </c>
      <c r="F94" s="181" t="s">
        <v>287</v>
      </c>
      <c r="G94" s="50">
        <v>20</v>
      </c>
      <c r="H94" s="723">
        <v>30</v>
      </c>
      <c r="I94" s="941">
        <v>30</v>
      </c>
      <c r="J94" s="941">
        <v>30</v>
      </c>
      <c r="K94" s="941">
        <v>26</v>
      </c>
      <c r="L94" s="941">
        <v>28</v>
      </c>
      <c r="M94" s="941">
        <v>29</v>
      </c>
      <c r="N94" s="946">
        <v>28</v>
      </c>
      <c r="O94" s="941">
        <v>30</v>
      </c>
      <c r="P94" s="941">
        <v>30</v>
      </c>
      <c r="Q94" s="941">
        <v>28</v>
      </c>
      <c r="R94" s="941">
        <v>26</v>
      </c>
      <c r="S94" s="941">
        <v>26</v>
      </c>
      <c r="T94" s="941">
        <v>28</v>
      </c>
      <c r="U94" s="747">
        <v>30</v>
      </c>
    </row>
    <row r="95" spans="5:21" ht="15">
      <c r="E95" s="751"/>
      <c r="F95" s="288" t="s">
        <v>237</v>
      </c>
      <c r="G95" s="264">
        <v>10</v>
      </c>
      <c r="H95" s="724"/>
      <c r="I95" s="942"/>
      <c r="J95" s="942"/>
      <c r="K95" s="942"/>
      <c r="L95" s="942"/>
      <c r="M95" s="942"/>
      <c r="N95" s="942"/>
      <c r="O95" s="942"/>
      <c r="P95" s="942"/>
      <c r="Q95" s="942"/>
      <c r="R95" s="942"/>
      <c r="S95" s="942"/>
      <c r="T95" s="942"/>
      <c r="U95" s="748"/>
    </row>
    <row r="96" spans="5:21" ht="15.75" thickBot="1">
      <c r="E96" s="751"/>
      <c r="F96" s="458" t="s">
        <v>286</v>
      </c>
      <c r="G96" s="459">
        <v>10</v>
      </c>
      <c r="H96" s="449">
        <v>10</v>
      </c>
      <c r="I96" s="416">
        <v>10</v>
      </c>
      <c r="J96" s="416">
        <v>10</v>
      </c>
      <c r="K96" s="416">
        <v>10</v>
      </c>
      <c r="L96" s="416">
        <v>10</v>
      </c>
      <c r="M96" s="416">
        <v>10</v>
      </c>
      <c r="N96" s="416">
        <v>10</v>
      </c>
      <c r="O96" s="416">
        <v>10</v>
      </c>
      <c r="P96" s="416">
        <v>10</v>
      </c>
      <c r="Q96" s="416">
        <v>10</v>
      </c>
      <c r="R96" s="416">
        <v>10</v>
      </c>
      <c r="S96" s="416">
        <v>10</v>
      </c>
      <c r="T96" s="416">
        <v>10</v>
      </c>
      <c r="U96" s="449">
        <v>10</v>
      </c>
    </row>
    <row r="97" spans="5:21" ht="15.75" thickBot="1">
      <c r="E97" s="752"/>
      <c r="F97" s="882" t="s">
        <v>211</v>
      </c>
      <c r="G97" s="883"/>
      <c r="H97" s="84">
        <v>4</v>
      </c>
      <c r="I97" s="267">
        <f aca="true" t="shared" si="10" ref="I97:T97">SUM(I94:I96)/10</f>
        <v>4</v>
      </c>
      <c r="J97" s="267">
        <f t="shared" si="10"/>
        <v>4</v>
      </c>
      <c r="K97" s="267">
        <f t="shared" si="10"/>
        <v>3.6</v>
      </c>
      <c r="L97" s="267">
        <f t="shared" si="10"/>
        <v>3.8</v>
      </c>
      <c r="M97" s="267">
        <f t="shared" si="10"/>
        <v>3.9</v>
      </c>
      <c r="N97" s="267">
        <f t="shared" si="10"/>
        <v>3.8</v>
      </c>
      <c r="O97" s="267">
        <f t="shared" si="10"/>
        <v>4</v>
      </c>
      <c r="P97" s="267">
        <f t="shared" si="10"/>
        <v>4</v>
      </c>
      <c r="Q97" s="267">
        <f t="shared" si="10"/>
        <v>3.8</v>
      </c>
      <c r="R97" s="267">
        <f t="shared" si="10"/>
        <v>3.6</v>
      </c>
      <c r="S97" s="267">
        <f t="shared" si="10"/>
        <v>3.6</v>
      </c>
      <c r="T97" s="267">
        <f t="shared" si="10"/>
        <v>3.8</v>
      </c>
      <c r="U97" s="82">
        <f>SUM(U94:U96)/10</f>
        <v>4</v>
      </c>
    </row>
    <row r="98" spans="5:21" ht="16.5" thickBot="1">
      <c r="E98" s="869" t="s">
        <v>343</v>
      </c>
      <c r="F98" s="870"/>
      <c r="G98" s="871"/>
      <c r="H98" s="293">
        <f>SUM(H65+H78+H88+H93+H97)</f>
        <v>24</v>
      </c>
      <c r="I98" s="346">
        <f aca="true" t="shared" si="11" ref="I98:T98">SUM(I65+I78+I88+I93+I97)</f>
        <v>17.6</v>
      </c>
      <c r="J98" s="346">
        <f t="shared" si="11"/>
        <v>21.3</v>
      </c>
      <c r="K98" s="346">
        <f t="shared" si="11"/>
        <v>20.3</v>
      </c>
      <c r="L98" s="346">
        <f t="shared" si="11"/>
        <v>21.8</v>
      </c>
      <c r="M98" s="346">
        <f t="shared" si="11"/>
        <v>22.299999999999997</v>
      </c>
      <c r="N98" s="346">
        <f t="shared" si="11"/>
        <v>21.3</v>
      </c>
      <c r="O98" s="346">
        <f t="shared" si="11"/>
        <v>22.5</v>
      </c>
      <c r="P98" s="346">
        <f t="shared" si="11"/>
        <v>21.9</v>
      </c>
      <c r="Q98" s="346">
        <f t="shared" si="11"/>
        <v>22</v>
      </c>
      <c r="R98" s="346">
        <f t="shared" si="11"/>
        <v>19.3</v>
      </c>
      <c r="S98" s="346">
        <f t="shared" si="11"/>
        <v>20.6</v>
      </c>
      <c r="T98" s="346">
        <f t="shared" si="11"/>
        <v>21.6</v>
      </c>
      <c r="U98" s="347">
        <f>SUM(U65+U78+U88+U93+U97)</f>
        <v>24</v>
      </c>
    </row>
    <row r="99" spans="5:21" ht="16.5" thickBot="1">
      <c r="E99" s="887" t="s">
        <v>345</v>
      </c>
      <c r="F99" s="888"/>
      <c r="G99" s="889"/>
      <c r="H99" s="293">
        <f>SUM(H49+H98)</f>
        <v>75</v>
      </c>
      <c r="I99" s="346">
        <f aca="true" t="shared" si="12" ref="I99:T99">SUM(I49+I98)</f>
        <v>59.300000000000004</v>
      </c>
      <c r="J99" s="346">
        <f t="shared" si="12"/>
        <v>65</v>
      </c>
      <c r="K99" s="346">
        <f t="shared" si="12"/>
        <v>64.10000000000001</v>
      </c>
      <c r="L99" s="346">
        <f t="shared" si="12"/>
        <v>68.2</v>
      </c>
      <c r="M99" s="346">
        <f t="shared" si="12"/>
        <v>68.89999999999999</v>
      </c>
      <c r="N99" s="346">
        <f t="shared" si="12"/>
        <v>64.5</v>
      </c>
      <c r="O99" s="346">
        <f t="shared" si="12"/>
        <v>68.9</v>
      </c>
      <c r="P99" s="346">
        <f t="shared" si="12"/>
        <v>66.80000000000001</v>
      </c>
      <c r="Q99" s="346">
        <f t="shared" si="12"/>
        <v>68.10000000000001</v>
      </c>
      <c r="R99" s="346">
        <f t="shared" si="12"/>
        <v>63.8</v>
      </c>
      <c r="S99" s="346">
        <f t="shared" si="12"/>
        <v>67.9</v>
      </c>
      <c r="T99" s="346">
        <f t="shared" si="12"/>
        <v>68.6</v>
      </c>
      <c r="U99" s="347">
        <f>SUM(U49+U98)</f>
        <v>77</v>
      </c>
    </row>
    <row r="100" spans="5:21" ht="15.75" customHeight="1" thickBot="1">
      <c r="E100" s="289"/>
      <c r="F100" s="285"/>
      <c r="G100" s="281"/>
      <c r="H100" s="281"/>
      <c r="I100" s="947">
        <v>34</v>
      </c>
      <c r="J100" s="947">
        <v>19</v>
      </c>
      <c r="K100" s="947">
        <v>29</v>
      </c>
      <c r="L100" s="947">
        <v>11</v>
      </c>
      <c r="M100" s="947" t="s">
        <v>393</v>
      </c>
      <c r="N100" s="947">
        <v>23</v>
      </c>
      <c r="O100" s="947">
        <v>9</v>
      </c>
      <c r="P100" s="947">
        <v>15</v>
      </c>
      <c r="Q100" s="947">
        <v>8</v>
      </c>
      <c r="R100" s="947">
        <v>24</v>
      </c>
      <c r="S100" s="947">
        <v>10</v>
      </c>
      <c r="T100" s="947" t="s">
        <v>392</v>
      </c>
      <c r="U100" s="285"/>
    </row>
    <row r="101" spans="6:21" ht="16.5" thickBot="1">
      <c r="F101" s="180"/>
      <c r="G101" s="782" t="s">
        <v>35</v>
      </c>
      <c r="H101" s="860" t="s">
        <v>78</v>
      </c>
      <c r="I101" s="948"/>
      <c r="J101" s="948"/>
      <c r="K101" s="948"/>
      <c r="L101" s="948"/>
      <c r="M101" s="948"/>
      <c r="N101" s="948"/>
      <c r="O101" s="948"/>
      <c r="P101" s="948"/>
      <c r="Q101" s="948"/>
      <c r="R101" s="948"/>
      <c r="S101" s="948"/>
      <c r="T101" s="948"/>
      <c r="U101" s="911"/>
    </row>
    <row r="102" spans="6:21" ht="16.5" thickBot="1">
      <c r="F102" s="7" t="s">
        <v>34</v>
      </c>
      <c r="G102" s="783"/>
      <c r="H102" s="861"/>
      <c r="I102" s="949"/>
      <c r="J102" s="949"/>
      <c r="K102" s="949"/>
      <c r="L102" s="949"/>
      <c r="M102" s="949"/>
      <c r="N102" s="949"/>
      <c r="O102" s="949"/>
      <c r="P102" s="949"/>
      <c r="Q102" s="949"/>
      <c r="R102" s="949"/>
      <c r="S102" s="949"/>
      <c r="T102" s="949"/>
      <c r="U102" s="912"/>
    </row>
    <row r="103" spans="5:21" ht="15.75" customHeight="1" thickBot="1">
      <c r="E103" s="749" t="s">
        <v>292</v>
      </c>
      <c r="F103" s="176"/>
      <c r="G103" s="9"/>
      <c r="H103" s="88"/>
      <c r="I103" s="428"/>
      <c r="J103" s="428"/>
      <c r="K103" s="428"/>
      <c r="L103" s="428"/>
      <c r="M103" s="428"/>
      <c r="N103" s="428"/>
      <c r="O103" s="428"/>
      <c r="P103" s="428"/>
      <c r="Q103" s="428"/>
      <c r="R103" s="428"/>
      <c r="S103" s="428"/>
      <c r="T103" s="428"/>
      <c r="U103" s="336"/>
    </row>
    <row r="104" spans="5:21" ht="15.75" thickBot="1">
      <c r="E104" s="749"/>
      <c r="F104" s="174" t="s">
        <v>293</v>
      </c>
      <c r="G104" s="41">
        <v>10</v>
      </c>
      <c r="H104" s="724">
        <v>24</v>
      </c>
      <c r="I104" s="938">
        <v>22</v>
      </c>
      <c r="J104" s="938">
        <v>24</v>
      </c>
      <c r="K104" s="938">
        <v>24</v>
      </c>
      <c r="L104" s="938">
        <v>24</v>
      </c>
      <c r="M104" s="938">
        <v>20</v>
      </c>
      <c r="N104" s="938">
        <v>18</v>
      </c>
      <c r="O104" s="938">
        <v>24</v>
      </c>
      <c r="P104" s="938">
        <v>22</v>
      </c>
      <c r="Q104" s="938">
        <v>14</v>
      </c>
      <c r="R104" s="938">
        <v>20</v>
      </c>
      <c r="S104" s="938">
        <v>22</v>
      </c>
      <c r="T104" s="938">
        <v>23</v>
      </c>
      <c r="U104" s="724">
        <v>24</v>
      </c>
    </row>
    <row r="105" spans="5:21" ht="15.75" thickBot="1">
      <c r="E105" s="749"/>
      <c r="F105" s="174" t="s">
        <v>294</v>
      </c>
      <c r="G105" s="41">
        <v>4</v>
      </c>
      <c r="H105" s="724"/>
      <c r="I105" s="938"/>
      <c r="J105" s="938"/>
      <c r="K105" s="938"/>
      <c r="L105" s="938"/>
      <c r="M105" s="938"/>
      <c r="N105" s="938"/>
      <c r="O105" s="938"/>
      <c r="P105" s="938"/>
      <c r="Q105" s="938"/>
      <c r="R105" s="938"/>
      <c r="S105" s="938"/>
      <c r="T105" s="938"/>
      <c r="U105" s="724"/>
    </row>
    <row r="106" spans="5:21" ht="15.75" thickBot="1">
      <c r="E106" s="749"/>
      <c r="F106" s="174" t="s">
        <v>295</v>
      </c>
      <c r="G106" s="41">
        <v>2</v>
      </c>
      <c r="H106" s="724"/>
      <c r="I106" s="938"/>
      <c r="J106" s="938"/>
      <c r="K106" s="938"/>
      <c r="L106" s="938"/>
      <c r="M106" s="938"/>
      <c r="N106" s="938"/>
      <c r="O106" s="938"/>
      <c r="P106" s="938"/>
      <c r="Q106" s="938"/>
      <c r="R106" s="938"/>
      <c r="S106" s="938"/>
      <c r="T106" s="938"/>
      <c r="U106" s="724"/>
    </row>
    <row r="107" spans="5:21" ht="15.75" thickBot="1">
      <c r="E107" s="749"/>
      <c r="F107" s="174" t="s">
        <v>296</v>
      </c>
      <c r="G107" s="41">
        <v>8</v>
      </c>
      <c r="H107" s="712"/>
      <c r="I107" s="938"/>
      <c r="J107" s="938"/>
      <c r="K107" s="938"/>
      <c r="L107" s="938"/>
      <c r="M107" s="938"/>
      <c r="N107" s="938"/>
      <c r="O107" s="938"/>
      <c r="P107" s="938"/>
      <c r="Q107" s="938"/>
      <c r="R107" s="938"/>
      <c r="S107" s="938"/>
      <c r="T107" s="938"/>
      <c r="U107" s="712"/>
    </row>
    <row r="108" spans="5:21" ht="15.75" thickBot="1">
      <c r="E108" s="749"/>
      <c r="F108" s="174" t="s">
        <v>297</v>
      </c>
      <c r="G108" s="41">
        <v>4</v>
      </c>
      <c r="H108" s="748">
        <v>6</v>
      </c>
      <c r="I108" s="938">
        <v>2</v>
      </c>
      <c r="J108" s="938">
        <v>4</v>
      </c>
      <c r="K108" s="938">
        <v>6</v>
      </c>
      <c r="L108" s="938">
        <v>4</v>
      </c>
      <c r="M108" s="938">
        <v>6</v>
      </c>
      <c r="N108" s="938">
        <v>6</v>
      </c>
      <c r="O108" s="938">
        <v>6</v>
      </c>
      <c r="P108" s="938">
        <v>5</v>
      </c>
      <c r="Q108" s="938">
        <v>6</v>
      </c>
      <c r="R108" s="938">
        <v>6</v>
      </c>
      <c r="S108" s="938">
        <v>6</v>
      </c>
      <c r="T108" s="938">
        <v>6</v>
      </c>
      <c r="U108" s="748">
        <v>6</v>
      </c>
    </row>
    <row r="109" spans="5:21" ht="15.75" thickBot="1">
      <c r="E109" s="749"/>
      <c r="F109" s="174" t="s">
        <v>267</v>
      </c>
      <c r="G109" s="41">
        <v>2</v>
      </c>
      <c r="H109" s="748"/>
      <c r="I109" s="938"/>
      <c r="J109" s="938"/>
      <c r="K109" s="938"/>
      <c r="L109" s="938"/>
      <c r="M109" s="938"/>
      <c r="N109" s="938"/>
      <c r="O109" s="938"/>
      <c r="P109" s="938"/>
      <c r="Q109" s="938"/>
      <c r="R109" s="938"/>
      <c r="S109" s="938"/>
      <c r="T109" s="938"/>
      <c r="U109" s="748"/>
    </row>
    <row r="110" spans="5:21" ht="15.75" thickBot="1">
      <c r="E110" s="749"/>
      <c r="F110" s="174" t="s">
        <v>298</v>
      </c>
      <c r="G110" s="41">
        <v>10</v>
      </c>
      <c r="H110" s="22">
        <v>10</v>
      </c>
      <c r="I110" s="414">
        <v>10</v>
      </c>
      <c r="J110" s="414">
        <v>10</v>
      </c>
      <c r="K110" s="414">
        <v>10</v>
      </c>
      <c r="L110" s="414">
        <v>10</v>
      </c>
      <c r="M110" s="414">
        <v>10</v>
      </c>
      <c r="N110" s="414">
        <v>10</v>
      </c>
      <c r="O110" s="414">
        <v>10</v>
      </c>
      <c r="P110" s="414">
        <v>10</v>
      </c>
      <c r="Q110" s="414">
        <v>10</v>
      </c>
      <c r="R110" s="414">
        <v>10</v>
      </c>
      <c r="S110" s="414">
        <v>10</v>
      </c>
      <c r="T110" s="414">
        <v>10</v>
      </c>
      <c r="U110" s="22">
        <v>10</v>
      </c>
    </row>
    <row r="111" spans="5:21" ht="15.75" thickBot="1">
      <c r="E111" s="749"/>
      <c r="F111" s="174" t="s">
        <v>299</v>
      </c>
      <c r="G111" s="41">
        <v>6</v>
      </c>
      <c r="H111" s="711">
        <v>10</v>
      </c>
      <c r="I111" s="938">
        <v>10</v>
      </c>
      <c r="J111" s="938">
        <v>10</v>
      </c>
      <c r="K111" s="938">
        <v>10</v>
      </c>
      <c r="L111" s="938">
        <v>10</v>
      </c>
      <c r="M111" s="938">
        <v>10</v>
      </c>
      <c r="N111" s="938">
        <v>10</v>
      </c>
      <c r="O111" s="938">
        <v>10</v>
      </c>
      <c r="P111" s="938">
        <v>10</v>
      </c>
      <c r="Q111" s="938">
        <v>10</v>
      </c>
      <c r="R111" s="938">
        <v>10</v>
      </c>
      <c r="S111" s="938">
        <v>9</v>
      </c>
      <c r="T111" s="938">
        <v>10</v>
      </c>
      <c r="U111" s="711">
        <v>10</v>
      </c>
    </row>
    <row r="112" spans="5:21" ht="15.75" thickBot="1">
      <c r="E112" s="749"/>
      <c r="F112" s="174" t="s">
        <v>300</v>
      </c>
      <c r="G112" s="41">
        <v>2</v>
      </c>
      <c r="H112" s="724"/>
      <c r="I112" s="938"/>
      <c r="J112" s="938"/>
      <c r="K112" s="938"/>
      <c r="L112" s="938"/>
      <c r="M112" s="938"/>
      <c r="N112" s="938"/>
      <c r="O112" s="938"/>
      <c r="P112" s="938"/>
      <c r="Q112" s="938"/>
      <c r="R112" s="938"/>
      <c r="S112" s="938"/>
      <c r="T112" s="938"/>
      <c r="U112" s="724"/>
    </row>
    <row r="113" spans="5:21" ht="15.75" customHeight="1" thickBot="1">
      <c r="E113" s="749"/>
      <c r="F113" s="175" t="s">
        <v>301</v>
      </c>
      <c r="G113" s="43">
        <v>2</v>
      </c>
      <c r="H113" s="725"/>
      <c r="I113" s="939"/>
      <c r="J113" s="939"/>
      <c r="K113" s="939"/>
      <c r="L113" s="939"/>
      <c r="M113" s="939"/>
      <c r="N113" s="942"/>
      <c r="O113" s="939"/>
      <c r="P113" s="939"/>
      <c r="Q113" s="939"/>
      <c r="R113" s="939"/>
      <c r="S113" s="939"/>
      <c r="T113" s="939"/>
      <c r="U113" s="725"/>
    </row>
    <row r="114" spans="5:21" ht="15.75" thickBot="1">
      <c r="E114" s="749"/>
      <c r="F114" s="685" t="s">
        <v>211</v>
      </c>
      <c r="G114" s="686"/>
      <c r="H114" s="85">
        <v>5</v>
      </c>
      <c r="I114" s="267">
        <f aca="true" t="shared" si="13" ref="I114:T114">SUM(I103:I113)/10</f>
        <v>4.4</v>
      </c>
      <c r="J114" s="267">
        <f t="shared" si="13"/>
        <v>4.8</v>
      </c>
      <c r="K114" s="267">
        <f t="shared" si="13"/>
        <v>5</v>
      </c>
      <c r="L114" s="267">
        <f t="shared" si="13"/>
        <v>4.8</v>
      </c>
      <c r="M114" s="267">
        <f t="shared" si="13"/>
        <v>4.6</v>
      </c>
      <c r="N114" s="267">
        <f t="shared" si="13"/>
        <v>4.4</v>
      </c>
      <c r="O114" s="267">
        <f t="shared" si="13"/>
        <v>5</v>
      </c>
      <c r="P114" s="267">
        <f t="shared" si="13"/>
        <v>4.7</v>
      </c>
      <c r="Q114" s="267">
        <f t="shared" si="13"/>
        <v>4</v>
      </c>
      <c r="R114" s="267">
        <f t="shared" si="13"/>
        <v>4.6</v>
      </c>
      <c r="S114" s="267">
        <f t="shared" si="13"/>
        <v>4.7</v>
      </c>
      <c r="T114" s="267">
        <f t="shared" si="13"/>
        <v>4.9</v>
      </c>
      <c r="U114" s="25">
        <v>5</v>
      </c>
    </row>
    <row r="115" spans="5:21" ht="15.75" thickBot="1">
      <c r="E115" s="749" t="s">
        <v>302</v>
      </c>
      <c r="F115" s="173" t="s">
        <v>322</v>
      </c>
      <c r="G115" s="38">
        <v>10</v>
      </c>
      <c r="H115" s="723">
        <v>20</v>
      </c>
      <c r="I115" s="941">
        <v>20</v>
      </c>
      <c r="J115" s="941">
        <v>16</v>
      </c>
      <c r="K115" s="941">
        <v>20</v>
      </c>
      <c r="L115" s="941">
        <v>20</v>
      </c>
      <c r="M115" s="941">
        <v>20</v>
      </c>
      <c r="N115" s="946">
        <v>15</v>
      </c>
      <c r="O115" s="941">
        <v>20</v>
      </c>
      <c r="P115" s="941">
        <v>20</v>
      </c>
      <c r="Q115" s="941">
        <v>17</v>
      </c>
      <c r="R115" s="941">
        <v>18</v>
      </c>
      <c r="S115" s="941">
        <v>19</v>
      </c>
      <c r="T115" s="941">
        <v>18</v>
      </c>
      <c r="U115" s="724">
        <v>20</v>
      </c>
    </row>
    <row r="116" spans="5:21" ht="15.75" customHeight="1" thickBot="1">
      <c r="E116" s="749"/>
      <c r="F116" s="174" t="s">
        <v>323</v>
      </c>
      <c r="G116" s="41">
        <v>7</v>
      </c>
      <c r="H116" s="724"/>
      <c r="I116" s="938"/>
      <c r="J116" s="938"/>
      <c r="K116" s="938"/>
      <c r="L116" s="938"/>
      <c r="M116" s="938"/>
      <c r="N116" s="938"/>
      <c r="O116" s="938"/>
      <c r="P116" s="938"/>
      <c r="Q116" s="938"/>
      <c r="R116" s="938"/>
      <c r="S116" s="938"/>
      <c r="T116" s="938"/>
      <c r="U116" s="724"/>
    </row>
    <row r="117" spans="5:21" ht="15.75" thickBot="1">
      <c r="E117" s="749"/>
      <c r="F117" s="174" t="s">
        <v>324</v>
      </c>
      <c r="G117" s="41">
        <v>3</v>
      </c>
      <c r="H117" s="712"/>
      <c r="I117" s="938"/>
      <c r="J117" s="938"/>
      <c r="K117" s="938"/>
      <c r="L117" s="938"/>
      <c r="M117" s="938"/>
      <c r="N117" s="938"/>
      <c r="O117" s="938"/>
      <c r="P117" s="938"/>
      <c r="Q117" s="938"/>
      <c r="R117" s="938"/>
      <c r="S117" s="938"/>
      <c r="T117" s="938"/>
      <c r="U117" s="712"/>
    </row>
    <row r="118" spans="5:21" ht="15.75" thickBot="1">
      <c r="E118" s="749"/>
      <c r="F118" s="174"/>
      <c r="G118" s="41"/>
      <c r="H118" s="711">
        <v>20</v>
      </c>
      <c r="I118" s="942">
        <v>12</v>
      </c>
      <c r="J118" s="942">
        <v>18</v>
      </c>
      <c r="K118" s="942">
        <v>16</v>
      </c>
      <c r="L118" s="942">
        <v>18</v>
      </c>
      <c r="M118" s="942">
        <v>18</v>
      </c>
      <c r="N118" s="942">
        <v>7</v>
      </c>
      <c r="O118" s="942">
        <v>18</v>
      </c>
      <c r="P118" s="942">
        <v>16</v>
      </c>
      <c r="Q118" s="942">
        <v>14</v>
      </c>
      <c r="R118" s="942">
        <v>12</v>
      </c>
      <c r="S118" s="942">
        <v>14</v>
      </c>
      <c r="T118" s="942">
        <v>12</v>
      </c>
      <c r="U118" s="711">
        <v>20</v>
      </c>
    </row>
    <row r="119" spans="5:21" ht="15.75" thickBot="1">
      <c r="E119" s="749"/>
      <c r="F119" s="174" t="s">
        <v>325</v>
      </c>
      <c r="G119" s="41">
        <v>10</v>
      </c>
      <c r="H119" s="724"/>
      <c r="I119" s="940"/>
      <c r="J119" s="940"/>
      <c r="K119" s="940"/>
      <c r="L119" s="940"/>
      <c r="M119" s="940"/>
      <c r="N119" s="940"/>
      <c r="O119" s="940"/>
      <c r="P119" s="940"/>
      <c r="Q119" s="940"/>
      <c r="R119" s="940"/>
      <c r="S119" s="940"/>
      <c r="T119" s="940"/>
      <c r="U119" s="724"/>
    </row>
    <row r="120" spans="5:21" ht="15.75" customHeight="1" thickBot="1">
      <c r="E120" s="749"/>
      <c r="F120" s="174" t="s">
        <v>267</v>
      </c>
      <c r="G120" s="41">
        <v>4</v>
      </c>
      <c r="H120" s="724"/>
      <c r="I120" s="940"/>
      <c r="J120" s="940"/>
      <c r="K120" s="940"/>
      <c r="L120" s="940"/>
      <c r="M120" s="940"/>
      <c r="N120" s="940"/>
      <c r="O120" s="940"/>
      <c r="P120" s="940"/>
      <c r="Q120" s="940"/>
      <c r="R120" s="940"/>
      <c r="S120" s="940"/>
      <c r="T120" s="940"/>
      <c r="U120" s="724"/>
    </row>
    <row r="121" spans="5:21" ht="15.75" thickBot="1">
      <c r="E121" s="749"/>
      <c r="F121" s="174" t="s">
        <v>326</v>
      </c>
      <c r="G121" s="41">
        <v>4</v>
      </c>
      <c r="H121" s="724"/>
      <c r="I121" s="940"/>
      <c r="J121" s="940"/>
      <c r="K121" s="940"/>
      <c r="L121" s="940"/>
      <c r="M121" s="940"/>
      <c r="N121" s="940"/>
      <c r="O121" s="940"/>
      <c r="P121" s="940"/>
      <c r="Q121" s="940"/>
      <c r="R121" s="940"/>
      <c r="S121" s="940"/>
      <c r="T121" s="940"/>
      <c r="U121" s="724"/>
    </row>
    <row r="122" spans="5:21" ht="15.75" thickBot="1">
      <c r="E122" s="749"/>
      <c r="F122" s="175" t="s">
        <v>327</v>
      </c>
      <c r="G122" s="43">
        <v>2</v>
      </c>
      <c r="H122" s="725"/>
      <c r="I122" s="945"/>
      <c r="J122" s="945"/>
      <c r="K122" s="945"/>
      <c r="L122" s="945"/>
      <c r="M122" s="945"/>
      <c r="N122" s="940"/>
      <c r="O122" s="945"/>
      <c r="P122" s="945"/>
      <c r="Q122" s="945"/>
      <c r="R122" s="945"/>
      <c r="S122" s="945"/>
      <c r="T122" s="945"/>
      <c r="U122" s="725"/>
    </row>
    <row r="123" spans="5:21" ht="15.75" customHeight="1" thickBot="1">
      <c r="E123" s="749"/>
      <c r="F123" s="685" t="s">
        <v>211</v>
      </c>
      <c r="G123" s="686"/>
      <c r="H123" s="85">
        <v>4</v>
      </c>
      <c r="I123" s="267">
        <f aca="true" t="shared" si="14" ref="I123:T123">SUM(I115:I122)/10</f>
        <v>3.2</v>
      </c>
      <c r="J123" s="267">
        <f t="shared" si="14"/>
        <v>3.4</v>
      </c>
      <c r="K123" s="267">
        <f t="shared" si="14"/>
        <v>3.6</v>
      </c>
      <c r="L123" s="267">
        <f t="shared" si="14"/>
        <v>3.8</v>
      </c>
      <c r="M123" s="267">
        <f t="shared" si="14"/>
        <v>3.8</v>
      </c>
      <c r="N123" s="267">
        <f t="shared" si="14"/>
        <v>2.2</v>
      </c>
      <c r="O123" s="267">
        <f t="shared" si="14"/>
        <v>3.8</v>
      </c>
      <c r="P123" s="267">
        <f t="shared" si="14"/>
        <v>3.6</v>
      </c>
      <c r="Q123" s="267">
        <f t="shared" si="14"/>
        <v>3.1</v>
      </c>
      <c r="R123" s="267">
        <f t="shared" si="14"/>
        <v>3</v>
      </c>
      <c r="S123" s="267">
        <f t="shared" si="14"/>
        <v>3.3</v>
      </c>
      <c r="T123" s="267">
        <f t="shared" si="14"/>
        <v>3</v>
      </c>
      <c r="U123" s="25">
        <v>4</v>
      </c>
    </row>
    <row r="124" spans="5:21" ht="15.75" customHeight="1" thickBot="1">
      <c r="E124" s="749" t="s">
        <v>310</v>
      </c>
      <c r="F124" s="181" t="s">
        <v>328</v>
      </c>
      <c r="G124" s="50">
        <v>5</v>
      </c>
      <c r="H124" s="723">
        <v>15</v>
      </c>
      <c r="I124" s="941">
        <v>13</v>
      </c>
      <c r="J124" s="941">
        <v>15</v>
      </c>
      <c r="K124" s="941">
        <v>15</v>
      </c>
      <c r="L124" s="941">
        <v>14</v>
      </c>
      <c r="M124" s="941">
        <v>14</v>
      </c>
      <c r="N124" s="946">
        <v>12</v>
      </c>
      <c r="O124" s="941">
        <v>12</v>
      </c>
      <c r="P124" s="941">
        <v>14</v>
      </c>
      <c r="Q124" s="941">
        <v>11</v>
      </c>
      <c r="R124" s="941">
        <v>8</v>
      </c>
      <c r="S124" s="941">
        <v>15</v>
      </c>
      <c r="T124" s="941">
        <v>4</v>
      </c>
      <c r="U124" s="724">
        <v>15</v>
      </c>
    </row>
    <row r="125" spans="5:21" ht="18.75" customHeight="1" thickBot="1">
      <c r="E125" s="749"/>
      <c r="F125" s="174" t="s">
        <v>294</v>
      </c>
      <c r="G125" s="41">
        <v>3</v>
      </c>
      <c r="H125" s="724"/>
      <c r="I125" s="938"/>
      <c r="J125" s="938"/>
      <c r="K125" s="938"/>
      <c r="L125" s="938"/>
      <c r="M125" s="938"/>
      <c r="N125" s="938"/>
      <c r="O125" s="938"/>
      <c r="P125" s="938"/>
      <c r="Q125" s="938"/>
      <c r="R125" s="938"/>
      <c r="S125" s="938"/>
      <c r="T125" s="938"/>
      <c r="U125" s="724"/>
    </row>
    <row r="126" spans="5:21" ht="21.75" customHeight="1" thickBot="1">
      <c r="E126" s="749"/>
      <c r="F126" s="174" t="s">
        <v>295</v>
      </c>
      <c r="G126" s="41">
        <v>3</v>
      </c>
      <c r="H126" s="724"/>
      <c r="I126" s="938"/>
      <c r="J126" s="938"/>
      <c r="K126" s="938"/>
      <c r="L126" s="938"/>
      <c r="M126" s="938"/>
      <c r="N126" s="938"/>
      <c r="O126" s="938"/>
      <c r="P126" s="938"/>
      <c r="Q126" s="938"/>
      <c r="R126" s="938"/>
      <c r="S126" s="938"/>
      <c r="T126" s="938"/>
      <c r="U126" s="724"/>
    </row>
    <row r="127" spans="5:21" ht="15.75" customHeight="1" thickBot="1">
      <c r="E127" s="749"/>
      <c r="F127" s="174" t="s">
        <v>329</v>
      </c>
      <c r="G127" s="41">
        <v>4</v>
      </c>
      <c r="H127" s="712"/>
      <c r="I127" s="938"/>
      <c r="J127" s="938"/>
      <c r="K127" s="938"/>
      <c r="L127" s="938"/>
      <c r="M127" s="938"/>
      <c r="N127" s="938"/>
      <c r="O127" s="938"/>
      <c r="P127" s="938"/>
      <c r="Q127" s="938"/>
      <c r="R127" s="938"/>
      <c r="S127" s="938"/>
      <c r="T127" s="938"/>
      <c r="U127" s="712"/>
    </row>
    <row r="128" spans="5:21" ht="15.75" thickBot="1">
      <c r="E128" s="749"/>
      <c r="F128" s="174" t="s">
        <v>330</v>
      </c>
      <c r="G128" s="41">
        <v>5</v>
      </c>
      <c r="H128" s="22">
        <v>5</v>
      </c>
      <c r="I128" s="414">
        <v>4</v>
      </c>
      <c r="J128" s="414">
        <v>4</v>
      </c>
      <c r="K128" s="414">
        <v>5</v>
      </c>
      <c r="L128" s="414">
        <v>5</v>
      </c>
      <c r="M128" s="414">
        <v>5</v>
      </c>
      <c r="N128" s="414">
        <v>5</v>
      </c>
      <c r="O128" s="414">
        <v>5</v>
      </c>
      <c r="P128" s="414">
        <v>5</v>
      </c>
      <c r="Q128" s="414">
        <v>4</v>
      </c>
      <c r="R128" s="414">
        <v>4</v>
      </c>
      <c r="S128" s="414">
        <v>3</v>
      </c>
      <c r="T128" s="414">
        <v>5</v>
      </c>
      <c r="U128" s="22">
        <v>5</v>
      </c>
    </row>
    <row r="129" spans="5:21" ht="15.75" thickBot="1">
      <c r="E129" s="749"/>
      <c r="F129" s="174" t="s">
        <v>331</v>
      </c>
      <c r="G129" s="41">
        <v>3</v>
      </c>
      <c r="H129" s="711">
        <v>10</v>
      </c>
      <c r="I129" s="938">
        <v>5</v>
      </c>
      <c r="J129" s="938">
        <v>9</v>
      </c>
      <c r="K129" s="938">
        <v>7</v>
      </c>
      <c r="L129" s="938">
        <v>10</v>
      </c>
      <c r="M129" s="938">
        <v>10</v>
      </c>
      <c r="N129" s="938">
        <v>10</v>
      </c>
      <c r="O129" s="938">
        <v>10</v>
      </c>
      <c r="P129" s="938">
        <v>10</v>
      </c>
      <c r="Q129" s="938">
        <v>8</v>
      </c>
      <c r="R129" s="938">
        <v>10</v>
      </c>
      <c r="S129" s="938">
        <v>10</v>
      </c>
      <c r="T129" s="938">
        <v>6</v>
      </c>
      <c r="U129" s="711">
        <v>10</v>
      </c>
    </row>
    <row r="130" spans="5:21" ht="15.75" customHeight="1" thickBot="1">
      <c r="E130" s="749"/>
      <c r="F130" s="174" t="s">
        <v>332</v>
      </c>
      <c r="G130" s="41">
        <v>1</v>
      </c>
      <c r="H130" s="724"/>
      <c r="I130" s="938"/>
      <c r="J130" s="938"/>
      <c r="K130" s="938"/>
      <c r="L130" s="938"/>
      <c r="M130" s="938"/>
      <c r="N130" s="938"/>
      <c r="O130" s="938"/>
      <c r="P130" s="938"/>
      <c r="Q130" s="938"/>
      <c r="R130" s="938"/>
      <c r="S130" s="938"/>
      <c r="T130" s="938"/>
      <c r="U130" s="724"/>
    </row>
    <row r="131" spans="5:21" ht="15.75" thickBot="1">
      <c r="E131" s="749"/>
      <c r="F131" s="174" t="s">
        <v>333</v>
      </c>
      <c r="G131" s="41">
        <v>4</v>
      </c>
      <c r="H131" s="724"/>
      <c r="I131" s="938"/>
      <c r="J131" s="938"/>
      <c r="K131" s="938"/>
      <c r="L131" s="938"/>
      <c r="M131" s="938"/>
      <c r="N131" s="938"/>
      <c r="O131" s="938"/>
      <c r="P131" s="938"/>
      <c r="Q131" s="938"/>
      <c r="R131" s="938"/>
      <c r="S131" s="938"/>
      <c r="T131" s="938"/>
      <c r="U131" s="724"/>
    </row>
    <row r="132" spans="5:21" ht="15.75" thickBot="1">
      <c r="E132" s="749"/>
      <c r="F132" s="174" t="s">
        <v>334</v>
      </c>
      <c r="G132" s="41">
        <v>1</v>
      </c>
      <c r="H132" s="724"/>
      <c r="I132" s="938"/>
      <c r="J132" s="938"/>
      <c r="K132" s="938"/>
      <c r="L132" s="938"/>
      <c r="M132" s="938"/>
      <c r="N132" s="938"/>
      <c r="O132" s="938"/>
      <c r="P132" s="938"/>
      <c r="Q132" s="938"/>
      <c r="R132" s="938"/>
      <c r="S132" s="938"/>
      <c r="T132" s="938"/>
      <c r="U132" s="724"/>
    </row>
    <row r="133" spans="5:21" ht="15.75" customHeight="1" thickBot="1">
      <c r="E133" s="749"/>
      <c r="F133" s="174" t="s">
        <v>335</v>
      </c>
      <c r="G133" s="41">
        <v>1</v>
      </c>
      <c r="H133" s="712"/>
      <c r="I133" s="938"/>
      <c r="J133" s="938"/>
      <c r="K133" s="938"/>
      <c r="L133" s="938"/>
      <c r="M133" s="938"/>
      <c r="N133" s="938"/>
      <c r="O133" s="938"/>
      <c r="P133" s="938"/>
      <c r="Q133" s="938"/>
      <c r="R133" s="938"/>
      <c r="S133" s="938"/>
      <c r="T133" s="938"/>
      <c r="U133" s="712"/>
    </row>
    <row r="134" spans="5:21" ht="15.75" thickBot="1">
      <c r="E134" s="749"/>
      <c r="F134" s="174" t="s">
        <v>336</v>
      </c>
      <c r="G134" s="41">
        <v>5</v>
      </c>
      <c r="H134" s="864">
        <v>10</v>
      </c>
      <c r="I134" s="938">
        <v>10</v>
      </c>
      <c r="J134" s="938">
        <v>10</v>
      </c>
      <c r="K134" s="938">
        <v>10</v>
      </c>
      <c r="L134" s="938">
        <v>10</v>
      </c>
      <c r="M134" s="938">
        <v>5</v>
      </c>
      <c r="N134" s="938">
        <v>10</v>
      </c>
      <c r="O134" s="938">
        <v>10</v>
      </c>
      <c r="P134" s="938">
        <v>10</v>
      </c>
      <c r="Q134" s="938">
        <v>7</v>
      </c>
      <c r="R134" s="938">
        <v>5</v>
      </c>
      <c r="S134" s="938">
        <v>10</v>
      </c>
      <c r="T134" s="938">
        <v>5</v>
      </c>
      <c r="U134" s="711">
        <v>10</v>
      </c>
    </row>
    <row r="135" spans="5:21" ht="15.75" thickBot="1">
      <c r="E135" s="749"/>
      <c r="F135" s="175" t="s">
        <v>267</v>
      </c>
      <c r="G135" s="43">
        <v>5</v>
      </c>
      <c r="H135" s="865"/>
      <c r="I135" s="939"/>
      <c r="J135" s="939"/>
      <c r="K135" s="939"/>
      <c r="L135" s="939"/>
      <c r="M135" s="939"/>
      <c r="N135" s="942"/>
      <c r="O135" s="939"/>
      <c r="P135" s="939"/>
      <c r="Q135" s="939"/>
      <c r="R135" s="939"/>
      <c r="S135" s="939"/>
      <c r="T135" s="939"/>
      <c r="U135" s="725"/>
    </row>
    <row r="136" spans="5:21" ht="15.75" customHeight="1" thickBot="1">
      <c r="E136" s="750"/>
      <c r="F136" s="687" t="s">
        <v>211</v>
      </c>
      <c r="G136" s="899"/>
      <c r="H136" s="25">
        <v>4</v>
      </c>
      <c r="I136" s="279">
        <f aca="true" t="shared" si="15" ref="I136:T136">SUM(I124:I134)/10</f>
        <v>3.2</v>
      </c>
      <c r="J136" s="279">
        <f t="shared" si="15"/>
        <v>3.8</v>
      </c>
      <c r="K136" s="279">
        <f t="shared" si="15"/>
        <v>3.7</v>
      </c>
      <c r="L136" s="279">
        <f t="shared" si="15"/>
        <v>3.9</v>
      </c>
      <c r="M136" s="279">
        <f t="shared" si="15"/>
        <v>3.4</v>
      </c>
      <c r="N136" s="279">
        <f t="shared" si="15"/>
        <v>3.7</v>
      </c>
      <c r="O136" s="279">
        <f t="shared" si="15"/>
        <v>3.7</v>
      </c>
      <c r="P136" s="279">
        <f t="shared" si="15"/>
        <v>3.9</v>
      </c>
      <c r="Q136" s="279">
        <f t="shared" si="15"/>
        <v>3</v>
      </c>
      <c r="R136" s="279">
        <f t="shared" si="15"/>
        <v>2.7</v>
      </c>
      <c r="S136" s="279">
        <f t="shared" si="15"/>
        <v>3.8</v>
      </c>
      <c r="T136" s="279">
        <f t="shared" si="15"/>
        <v>2</v>
      </c>
      <c r="U136" s="25">
        <v>4</v>
      </c>
    </row>
    <row r="137" spans="5:21" ht="15.75" thickBot="1">
      <c r="E137" s="919" t="s">
        <v>311</v>
      </c>
      <c r="F137" s="181" t="s">
        <v>337</v>
      </c>
      <c r="G137" s="50">
        <v>5</v>
      </c>
      <c r="H137" s="724">
        <v>10</v>
      </c>
      <c r="I137" s="940">
        <v>9</v>
      </c>
      <c r="J137" s="940">
        <v>8</v>
      </c>
      <c r="K137" s="940">
        <v>10</v>
      </c>
      <c r="L137" s="940">
        <v>10</v>
      </c>
      <c r="M137" s="940">
        <v>9</v>
      </c>
      <c r="N137" s="944">
        <v>7</v>
      </c>
      <c r="O137" s="940">
        <v>9</v>
      </c>
      <c r="P137" s="940">
        <v>8</v>
      </c>
      <c r="Q137" s="940">
        <v>7</v>
      </c>
      <c r="R137" s="940">
        <v>10</v>
      </c>
      <c r="S137" s="940">
        <v>10</v>
      </c>
      <c r="T137" s="940">
        <v>7</v>
      </c>
      <c r="U137" s="712">
        <v>10</v>
      </c>
    </row>
    <row r="138" spans="5:21" ht="16.5" customHeight="1" thickBot="1">
      <c r="E138" s="919"/>
      <c r="F138" s="174" t="s">
        <v>338</v>
      </c>
      <c r="G138" s="41">
        <v>1</v>
      </c>
      <c r="H138" s="724"/>
      <c r="I138" s="940"/>
      <c r="J138" s="940"/>
      <c r="K138" s="940"/>
      <c r="L138" s="940"/>
      <c r="M138" s="940"/>
      <c r="N138" s="940"/>
      <c r="O138" s="940"/>
      <c r="P138" s="940"/>
      <c r="Q138" s="940"/>
      <c r="R138" s="940"/>
      <c r="S138" s="940"/>
      <c r="T138" s="940"/>
      <c r="U138" s="748"/>
    </row>
    <row r="139" spans="5:21" ht="18.75" customHeight="1" thickBot="1">
      <c r="E139" s="919"/>
      <c r="F139" s="174" t="s">
        <v>339</v>
      </c>
      <c r="G139" s="41">
        <v>4</v>
      </c>
      <c r="H139" s="712"/>
      <c r="I139" s="941"/>
      <c r="J139" s="941"/>
      <c r="K139" s="941"/>
      <c r="L139" s="941"/>
      <c r="M139" s="941"/>
      <c r="N139" s="941"/>
      <c r="O139" s="941"/>
      <c r="P139" s="941"/>
      <c r="Q139" s="941"/>
      <c r="R139" s="941"/>
      <c r="S139" s="941"/>
      <c r="T139" s="941"/>
      <c r="U139" s="748"/>
    </row>
    <row r="140" spans="5:21" ht="30" customHeight="1" thickBot="1">
      <c r="E140" s="919"/>
      <c r="F140" s="174" t="s">
        <v>340</v>
      </c>
      <c r="G140" s="41">
        <v>2</v>
      </c>
      <c r="H140" s="748">
        <v>10</v>
      </c>
      <c r="I140" s="942">
        <v>10</v>
      </c>
      <c r="J140" s="942">
        <v>8</v>
      </c>
      <c r="K140" s="942">
        <v>10</v>
      </c>
      <c r="L140" s="942">
        <v>8</v>
      </c>
      <c r="M140" s="942">
        <v>8</v>
      </c>
      <c r="N140" s="942">
        <v>6</v>
      </c>
      <c r="O140" s="942">
        <v>10</v>
      </c>
      <c r="P140" s="942">
        <v>3</v>
      </c>
      <c r="Q140" s="942">
        <v>8</v>
      </c>
      <c r="R140" s="942">
        <v>10</v>
      </c>
      <c r="S140" s="942">
        <v>10</v>
      </c>
      <c r="T140" s="942">
        <v>8</v>
      </c>
      <c r="U140" s="748">
        <v>10</v>
      </c>
    </row>
    <row r="141" spans="5:21" ht="27" customHeight="1" thickBot="1">
      <c r="E141" s="919"/>
      <c r="F141" s="174" t="s">
        <v>267</v>
      </c>
      <c r="G141" s="41">
        <v>2</v>
      </c>
      <c r="H141" s="748"/>
      <c r="I141" s="940"/>
      <c r="J141" s="940"/>
      <c r="K141" s="940"/>
      <c r="L141" s="940"/>
      <c r="M141" s="940"/>
      <c r="N141" s="940"/>
      <c r="O141" s="940"/>
      <c r="P141" s="940"/>
      <c r="Q141" s="940"/>
      <c r="R141" s="940"/>
      <c r="S141" s="940"/>
      <c r="T141" s="940"/>
      <c r="U141" s="748"/>
    </row>
    <row r="142" spans="5:21" ht="15.75" customHeight="1" thickBot="1">
      <c r="E142" s="919"/>
      <c r="F142" s="174" t="s">
        <v>326</v>
      </c>
      <c r="G142" s="41">
        <v>2</v>
      </c>
      <c r="H142" s="748"/>
      <c r="I142" s="941"/>
      <c r="J142" s="941"/>
      <c r="K142" s="941"/>
      <c r="L142" s="941"/>
      <c r="M142" s="941"/>
      <c r="N142" s="941"/>
      <c r="O142" s="941"/>
      <c r="P142" s="941"/>
      <c r="Q142" s="941"/>
      <c r="R142" s="941"/>
      <c r="S142" s="941"/>
      <c r="T142" s="941"/>
      <c r="U142" s="748"/>
    </row>
    <row r="143" spans="5:21" ht="15.75" customHeight="1" thickBot="1">
      <c r="E143" s="919"/>
      <c r="F143" s="438" t="s">
        <v>341</v>
      </c>
      <c r="G143" s="456">
        <v>10</v>
      </c>
      <c r="H143" s="921">
        <v>20</v>
      </c>
      <c r="I143" s="938">
        <v>17</v>
      </c>
      <c r="J143" s="938">
        <v>18</v>
      </c>
      <c r="K143" s="938">
        <v>19</v>
      </c>
      <c r="L143" s="938">
        <v>19</v>
      </c>
      <c r="M143" s="938">
        <v>19</v>
      </c>
      <c r="N143" s="938">
        <v>18</v>
      </c>
      <c r="O143" s="938">
        <v>19</v>
      </c>
      <c r="P143" s="938">
        <v>17</v>
      </c>
      <c r="Q143" s="938">
        <v>19</v>
      </c>
      <c r="R143" s="938">
        <v>19</v>
      </c>
      <c r="S143" s="938">
        <v>19</v>
      </c>
      <c r="T143" s="938">
        <v>17</v>
      </c>
      <c r="U143" s="858">
        <v>20</v>
      </c>
    </row>
    <row r="144" spans="5:21" ht="20.25" customHeight="1" thickBot="1">
      <c r="E144" s="919"/>
      <c r="F144" s="458" t="s">
        <v>260</v>
      </c>
      <c r="G144" s="459">
        <v>10</v>
      </c>
      <c r="H144" s="922"/>
      <c r="I144" s="939"/>
      <c r="J144" s="939"/>
      <c r="K144" s="939"/>
      <c r="L144" s="939"/>
      <c r="M144" s="939"/>
      <c r="N144" s="942"/>
      <c r="O144" s="939"/>
      <c r="P144" s="939"/>
      <c r="Q144" s="939"/>
      <c r="R144" s="939"/>
      <c r="S144" s="939"/>
      <c r="T144" s="939"/>
      <c r="U144" s="859"/>
    </row>
    <row r="145" spans="5:21" ht="20.25" customHeight="1" thickBot="1">
      <c r="E145" s="919"/>
      <c r="F145" s="685" t="s">
        <v>211</v>
      </c>
      <c r="G145" s="686"/>
      <c r="H145" s="102">
        <f aca="true" t="shared" si="16" ref="H145:T145">SUM(H137:H144)/10</f>
        <v>4</v>
      </c>
      <c r="I145" s="267">
        <f t="shared" si="16"/>
        <v>3.6</v>
      </c>
      <c r="J145" s="267">
        <f t="shared" si="16"/>
        <v>3.4</v>
      </c>
      <c r="K145" s="267">
        <f t="shared" si="16"/>
        <v>3.9</v>
      </c>
      <c r="L145" s="267">
        <f t="shared" si="16"/>
        <v>3.7</v>
      </c>
      <c r="M145" s="267">
        <f t="shared" si="16"/>
        <v>3.6</v>
      </c>
      <c r="N145" s="267">
        <f t="shared" si="16"/>
        <v>3.1</v>
      </c>
      <c r="O145" s="267">
        <f t="shared" si="16"/>
        <v>3.8</v>
      </c>
      <c r="P145" s="267">
        <f t="shared" si="16"/>
        <v>2.8</v>
      </c>
      <c r="Q145" s="267">
        <f t="shared" si="16"/>
        <v>3.4</v>
      </c>
      <c r="R145" s="267">
        <f t="shared" si="16"/>
        <v>3.9</v>
      </c>
      <c r="S145" s="267">
        <f t="shared" si="16"/>
        <v>3.9</v>
      </c>
      <c r="T145" s="267">
        <f t="shared" si="16"/>
        <v>3.2</v>
      </c>
      <c r="U145" s="82">
        <f>SUM(U137:U144)/10</f>
        <v>4</v>
      </c>
    </row>
    <row r="146" spans="5:21" ht="20.25" customHeight="1" thickBot="1">
      <c r="E146" s="749" t="s">
        <v>312</v>
      </c>
      <c r="F146" s="181" t="s">
        <v>342</v>
      </c>
      <c r="G146" s="50">
        <v>10</v>
      </c>
      <c r="H146" s="723">
        <v>20</v>
      </c>
      <c r="I146" s="941">
        <v>17</v>
      </c>
      <c r="J146" s="941">
        <v>12</v>
      </c>
      <c r="K146" s="941">
        <v>14</v>
      </c>
      <c r="L146" s="941">
        <v>22</v>
      </c>
      <c r="M146" s="941">
        <v>10</v>
      </c>
      <c r="N146" s="946">
        <v>10</v>
      </c>
      <c r="O146" s="941">
        <v>20</v>
      </c>
      <c r="P146" s="941">
        <v>20</v>
      </c>
      <c r="Q146" s="941">
        <v>14</v>
      </c>
      <c r="R146" s="941">
        <v>14</v>
      </c>
      <c r="S146" s="941">
        <v>20</v>
      </c>
      <c r="T146" s="941">
        <v>20</v>
      </c>
      <c r="U146" s="724">
        <v>20</v>
      </c>
    </row>
    <row r="147" spans="5:21" ht="20.25" customHeight="1" thickBot="1">
      <c r="E147" s="749"/>
      <c r="F147" s="174" t="s">
        <v>237</v>
      </c>
      <c r="G147" s="41">
        <v>5</v>
      </c>
      <c r="H147" s="724"/>
      <c r="I147" s="938"/>
      <c r="J147" s="938"/>
      <c r="K147" s="938"/>
      <c r="L147" s="938"/>
      <c r="M147" s="938"/>
      <c r="N147" s="938"/>
      <c r="O147" s="938"/>
      <c r="P147" s="938"/>
      <c r="Q147" s="938"/>
      <c r="R147" s="938"/>
      <c r="S147" s="938"/>
      <c r="T147" s="938"/>
      <c r="U147" s="724"/>
    </row>
    <row r="148" spans="5:21" ht="15.75" customHeight="1" thickBot="1">
      <c r="E148" s="749"/>
      <c r="F148" s="175" t="s">
        <v>238</v>
      </c>
      <c r="G148" s="43">
        <v>5</v>
      </c>
      <c r="H148" s="725"/>
      <c r="I148" s="939"/>
      <c r="J148" s="939"/>
      <c r="K148" s="939"/>
      <c r="L148" s="939"/>
      <c r="M148" s="939"/>
      <c r="N148" s="942"/>
      <c r="O148" s="939"/>
      <c r="P148" s="939"/>
      <c r="Q148" s="939"/>
      <c r="R148" s="939"/>
      <c r="S148" s="939"/>
      <c r="T148" s="939"/>
      <c r="U148" s="725"/>
    </row>
    <row r="149" spans="5:21" ht="15.75" customHeight="1" thickBot="1">
      <c r="E149" s="750"/>
      <c r="F149" s="687" t="s">
        <v>211</v>
      </c>
      <c r="G149" s="688"/>
      <c r="H149" s="85">
        <v>2</v>
      </c>
      <c r="I149" s="279">
        <f aca="true" t="shared" si="17" ref="I149:U149">SUM(I146)/10</f>
        <v>1.7</v>
      </c>
      <c r="J149" s="279">
        <f t="shared" si="17"/>
        <v>1.2</v>
      </c>
      <c r="K149" s="279">
        <f t="shared" si="17"/>
        <v>1.4</v>
      </c>
      <c r="L149" s="279">
        <f t="shared" si="17"/>
        <v>2.2</v>
      </c>
      <c r="M149" s="279">
        <f t="shared" si="17"/>
        <v>1</v>
      </c>
      <c r="N149" s="279">
        <f t="shared" si="17"/>
        <v>1</v>
      </c>
      <c r="O149" s="279">
        <f t="shared" si="17"/>
        <v>2</v>
      </c>
      <c r="P149" s="279">
        <f t="shared" si="17"/>
        <v>2</v>
      </c>
      <c r="Q149" s="279">
        <f t="shared" si="17"/>
        <v>1.4</v>
      </c>
      <c r="R149" s="279">
        <f t="shared" si="17"/>
        <v>1.4</v>
      </c>
      <c r="S149" s="279">
        <f t="shared" si="17"/>
        <v>2</v>
      </c>
      <c r="T149" s="279">
        <f t="shared" si="17"/>
        <v>2</v>
      </c>
      <c r="U149" s="348">
        <f t="shared" si="17"/>
        <v>2</v>
      </c>
    </row>
    <row r="150" spans="5:21" ht="15">
      <c r="E150" s="750" t="s">
        <v>317</v>
      </c>
      <c r="F150" s="437" t="s">
        <v>356</v>
      </c>
      <c r="G150" s="435">
        <v>10</v>
      </c>
      <c r="H150" s="435">
        <v>10</v>
      </c>
      <c r="I150" s="417">
        <v>8</v>
      </c>
      <c r="J150" s="417">
        <v>9</v>
      </c>
      <c r="K150" s="417">
        <v>10</v>
      </c>
      <c r="L150" s="417">
        <v>8</v>
      </c>
      <c r="M150" s="417">
        <v>7</v>
      </c>
      <c r="N150" s="427">
        <v>10</v>
      </c>
      <c r="O150" s="417">
        <v>8</v>
      </c>
      <c r="P150" s="417">
        <v>10</v>
      </c>
      <c r="Q150" s="417">
        <v>10</v>
      </c>
      <c r="R150" s="417">
        <v>10</v>
      </c>
      <c r="S150" s="417">
        <v>10</v>
      </c>
      <c r="T150" s="417">
        <v>10</v>
      </c>
      <c r="U150" s="451">
        <v>10</v>
      </c>
    </row>
    <row r="151" spans="5:21" ht="15">
      <c r="E151" s="751"/>
      <c r="F151" s="438" t="s">
        <v>357</v>
      </c>
      <c r="G151" s="439">
        <v>10</v>
      </c>
      <c r="H151" s="439">
        <v>10</v>
      </c>
      <c r="I151" s="415">
        <v>10</v>
      </c>
      <c r="J151" s="415">
        <v>10</v>
      </c>
      <c r="K151" s="415">
        <v>10</v>
      </c>
      <c r="L151" s="415">
        <v>10</v>
      </c>
      <c r="M151" s="415">
        <v>10</v>
      </c>
      <c r="N151" s="415">
        <v>9</v>
      </c>
      <c r="O151" s="415">
        <v>10</v>
      </c>
      <c r="P151" s="415">
        <v>9</v>
      </c>
      <c r="Q151" s="415">
        <v>9</v>
      </c>
      <c r="R151" s="415">
        <v>10</v>
      </c>
      <c r="S151" s="415">
        <v>9</v>
      </c>
      <c r="T151" s="415">
        <v>10</v>
      </c>
      <c r="U151" s="440">
        <v>10</v>
      </c>
    </row>
    <row r="152" spans="5:21" ht="15.75" customHeight="1">
      <c r="E152" s="751"/>
      <c r="F152" s="277" t="s">
        <v>358</v>
      </c>
      <c r="G152" s="9">
        <v>10</v>
      </c>
      <c r="H152" s="258">
        <v>10</v>
      </c>
      <c r="I152" s="415">
        <v>10</v>
      </c>
      <c r="J152" s="415">
        <v>10</v>
      </c>
      <c r="K152" s="415">
        <v>8</v>
      </c>
      <c r="L152" s="415">
        <v>10</v>
      </c>
      <c r="M152" s="415">
        <v>10</v>
      </c>
      <c r="N152" s="415">
        <v>10</v>
      </c>
      <c r="O152" s="415">
        <v>10</v>
      </c>
      <c r="P152" s="415">
        <v>6</v>
      </c>
      <c r="Q152" s="415">
        <v>10</v>
      </c>
      <c r="R152" s="415">
        <v>10</v>
      </c>
      <c r="S152" s="415">
        <v>10</v>
      </c>
      <c r="T152" s="415">
        <v>10</v>
      </c>
      <c r="U152" s="258">
        <v>10</v>
      </c>
    </row>
    <row r="153" spans="5:21" ht="15.75" thickBot="1">
      <c r="E153" s="751"/>
      <c r="F153" s="143" t="s">
        <v>359</v>
      </c>
      <c r="G153" s="17">
        <v>10</v>
      </c>
      <c r="H153" s="33">
        <v>10</v>
      </c>
      <c r="I153" s="418">
        <v>10</v>
      </c>
      <c r="J153" s="418">
        <v>10</v>
      </c>
      <c r="K153" s="418">
        <v>10</v>
      </c>
      <c r="L153" s="418">
        <v>10</v>
      </c>
      <c r="M153" s="418">
        <v>10</v>
      </c>
      <c r="N153" s="419">
        <v>8</v>
      </c>
      <c r="O153" s="418">
        <v>10</v>
      </c>
      <c r="P153" s="418">
        <v>10</v>
      </c>
      <c r="Q153" s="418">
        <v>10</v>
      </c>
      <c r="R153" s="418">
        <v>10</v>
      </c>
      <c r="S153" s="418">
        <v>10</v>
      </c>
      <c r="T153" s="418">
        <v>10</v>
      </c>
      <c r="U153" s="33">
        <v>10</v>
      </c>
    </row>
    <row r="154" spans="5:21" ht="15.75" thickBot="1">
      <c r="E154" s="752"/>
      <c r="F154" s="685" t="s">
        <v>211</v>
      </c>
      <c r="G154" s="686"/>
      <c r="H154" s="85">
        <v>4</v>
      </c>
      <c r="I154" s="279">
        <f aca="true" t="shared" si="18" ref="I154:T154">SUM(I150:I153)/10</f>
        <v>3.8</v>
      </c>
      <c r="J154" s="279">
        <f t="shared" si="18"/>
        <v>3.9</v>
      </c>
      <c r="K154" s="279">
        <f t="shared" si="18"/>
        <v>3.8</v>
      </c>
      <c r="L154" s="279">
        <f t="shared" si="18"/>
        <v>3.8</v>
      </c>
      <c r="M154" s="279">
        <f t="shared" si="18"/>
        <v>3.7</v>
      </c>
      <c r="N154" s="279">
        <f t="shared" si="18"/>
        <v>3.7</v>
      </c>
      <c r="O154" s="279">
        <f t="shared" si="18"/>
        <v>3.8</v>
      </c>
      <c r="P154" s="279">
        <f t="shared" si="18"/>
        <v>3.5</v>
      </c>
      <c r="Q154" s="279">
        <f t="shared" si="18"/>
        <v>3.9</v>
      </c>
      <c r="R154" s="279">
        <f t="shared" si="18"/>
        <v>4</v>
      </c>
      <c r="S154" s="279">
        <f t="shared" si="18"/>
        <v>3.9</v>
      </c>
      <c r="T154" s="279">
        <f t="shared" si="18"/>
        <v>4</v>
      </c>
      <c r="U154" s="25">
        <v>4</v>
      </c>
    </row>
    <row r="155" spans="5:21" ht="15.75" customHeight="1" thickBot="1">
      <c r="E155" s="749" t="s">
        <v>319</v>
      </c>
      <c r="F155" s="173" t="s">
        <v>366</v>
      </c>
      <c r="G155" s="38">
        <v>24</v>
      </c>
      <c r="H155" s="723">
        <v>40</v>
      </c>
      <c r="I155" s="941">
        <v>28</v>
      </c>
      <c r="J155" s="941">
        <v>30</v>
      </c>
      <c r="K155" s="941">
        <v>22</v>
      </c>
      <c r="L155" s="941">
        <v>28</v>
      </c>
      <c r="M155" s="941">
        <v>34</v>
      </c>
      <c r="N155" s="946">
        <v>24</v>
      </c>
      <c r="O155" s="941">
        <v>24</v>
      </c>
      <c r="P155" s="941">
        <v>24</v>
      </c>
      <c r="Q155" s="941">
        <v>28</v>
      </c>
      <c r="R155" s="941">
        <v>18</v>
      </c>
      <c r="S155" s="941">
        <v>36</v>
      </c>
      <c r="T155" s="941">
        <v>28</v>
      </c>
      <c r="U155" s="724">
        <v>40</v>
      </c>
    </row>
    <row r="156" spans="5:21" ht="15.75" thickBot="1">
      <c r="E156" s="749"/>
      <c r="F156" s="174" t="s">
        <v>367</v>
      </c>
      <c r="G156" s="41">
        <v>10</v>
      </c>
      <c r="H156" s="724"/>
      <c r="I156" s="938"/>
      <c r="J156" s="938"/>
      <c r="K156" s="938"/>
      <c r="L156" s="938"/>
      <c r="M156" s="938"/>
      <c r="N156" s="938"/>
      <c r="O156" s="938"/>
      <c r="P156" s="938"/>
      <c r="Q156" s="938"/>
      <c r="R156" s="938"/>
      <c r="S156" s="938"/>
      <c r="T156" s="938"/>
      <c r="U156" s="724"/>
    </row>
    <row r="157" spans="5:21" ht="15.75" thickBot="1">
      <c r="E157" s="749"/>
      <c r="F157" s="174" t="s">
        <v>368</v>
      </c>
      <c r="G157" s="41">
        <v>6</v>
      </c>
      <c r="H157" s="712"/>
      <c r="I157" s="938"/>
      <c r="J157" s="938"/>
      <c r="K157" s="938"/>
      <c r="L157" s="938"/>
      <c r="M157" s="938"/>
      <c r="N157" s="938"/>
      <c r="O157" s="938"/>
      <c r="P157" s="938"/>
      <c r="Q157" s="938"/>
      <c r="R157" s="938"/>
      <c r="S157" s="938"/>
      <c r="T157" s="938"/>
      <c r="U157" s="712"/>
    </row>
    <row r="158" spans="5:21" ht="15.75" customHeight="1" thickBot="1">
      <c r="E158" s="749"/>
      <c r="F158" s="174" t="s">
        <v>369</v>
      </c>
      <c r="G158" s="41">
        <v>10</v>
      </c>
      <c r="H158" s="711">
        <v>10</v>
      </c>
      <c r="I158" s="938">
        <v>8</v>
      </c>
      <c r="J158" s="938">
        <v>0</v>
      </c>
      <c r="K158" s="938">
        <v>10</v>
      </c>
      <c r="L158" s="938">
        <v>10</v>
      </c>
      <c r="M158" s="938">
        <v>10</v>
      </c>
      <c r="N158" s="938">
        <v>6</v>
      </c>
      <c r="O158" s="938">
        <v>10</v>
      </c>
      <c r="P158" s="938">
        <v>10</v>
      </c>
      <c r="Q158" s="938">
        <v>10</v>
      </c>
      <c r="R158" s="938">
        <v>10</v>
      </c>
      <c r="S158" s="938">
        <v>10</v>
      </c>
      <c r="T158" s="938">
        <v>8</v>
      </c>
      <c r="U158" s="711">
        <v>10</v>
      </c>
    </row>
    <row r="159" spans="5:21" ht="15.75" thickBot="1">
      <c r="E159" s="749"/>
      <c r="F159" s="175" t="s">
        <v>370</v>
      </c>
      <c r="G159" s="64" t="s">
        <v>70</v>
      </c>
      <c r="H159" s="725"/>
      <c r="I159" s="939"/>
      <c r="J159" s="939"/>
      <c r="K159" s="939"/>
      <c r="L159" s="939"/>
      <c r="M159" s="939"/>
      <c r="N159" s="939"/>
      <c r="O159" s="939"/>
      <c r="P159" s="939"/>
      <c r="Q159" s="939"/>
      <c r="R159" s="939"/>
      <c r="S159" s="939"/>
      <c r="T159" s="939"/>
      <c r="U159" s="725"/>
    </row>
    <row r="160" spans="5:21" ht="15.75" customHeight="1" thickBot="1">
      <c r="E160" s="749"/>
      <c r="F160" s="685" t="s">
        <v>211</v>
      </c>
      <c r="G160" s="686"/>
      <c r="H160" s="85">
        <v>5</v>
      </c>
      <c r="I160" s="279">
        <f aca="true" t="shared" si="19" ref="I160:T160">SUM(I155:I158)/10</f>
        <v>3.6</v>
      </c>
      <c r="J160" s="279">
        <f t="shared" si="19"/>
        <v>3</v>
      </c>
      <c r="K160" s="279">
        <f t="shared" si="19"/>
        <v>3.2</v>
      </c>
      <c r="L160" s="279">
        <f t="shared" si="19"/>
        <v>3.8</v>
      </c>
      <c r="M160" s="279">
        <f t="shared" si="19"/>
        <v>4.4</v>
      </c>
      <c r="N160" s="279">
        <f t="shared" si="19"/>
        <v>3</v>
      </c>
      <c r="O160" s="279">
        <f t="shared" si="19"/>
        <v>3.4</v>
      </c>
      <c r="P160" s="279">
        <f t="shared" si="19"/>
        <v>3.4</v>
      </c>
      <c r="Q160" s="279">
        <f t="shared" si="19"/>
        <v>3.8</v>
      </c>
      <c r="R160" s="279">
        <f t="shared" si="19"/>
        <v>2.8</v>
      </c>
      <c r="S160" s="279">
        <f t="shared" si="19"/>
        <v>4.6</v>
      </c>
      <c r="T160" s="279">
        <f t="shared" si="19"/>
        <v>3.6</v>
      </c>
      <c r="U160" s="85">
        <v>5</v>
      </c>
    </row>
    <row r="161" spans="5:21" ht="15.75">
      <c r="E161" s="904" t="s">
        <v>355</v>
      </c>
      <c r="F161" s="904"/>
      <c r="G161" s="904"/>
      <c r="H161" s="299">
        <f>SUM(H114+H123+H136+H145+H149+H154+H160)</f>
        <v>28</v>
      </c>
      <c r="I161" s="351">
        <f aca="true" t="shared" si="20" ref="I161:T161">SUM(I114+I123+I136+I145+I149+I154+I160)</f>
        <v>23.500000000000004</v>
      </c>
      <c r="J161" s="351">
        <f t="shared" si="20"/>
        <v>23.5</v>
      </c>
      <c r="K161" s="351">
        <f t="shared" si="20"/>
        <v>24.599999999999998</v>
      </c>
      <c r="L161" s="351">
        <f t="shared" si="20"/>
        <v>26</v>
      </c>
      <c r="M161" s="351">
        <f t="shared" si="20"/>
        <v>24.5</v>
      </c>
      <c r="N161" s="351">
        <f t="shared" si="20"/>
        <v>21.1</v>
      </c>
      <c r="O161" s="351">
        <f t="shared" si="20"/>
        <v>25.5</v>
      </c>
      <c r="P161" s="351">
        <f t="shared" si="20"/>
        <v>23.9</v>
      </c>
      <c r="Q161" s="351">
        <f t="shared" si="20"/>
        <v>22.6</v>
      </c>
      <c r="R161" s="351">
        <f t="shared" si="20"/>
        <v>22.400000000000002</v>
      </c>
      <c r="S161" s="351">
        <f t="shared" si="20"/>
        <v>26.200000000000003</v>
      </c>
      <c r="T161" s="351">
        <f t="shared" si="20"/>
        <v>22.700000000000003</v>
      </c>
      <c r="U161" s="352">
        <f>SUM(U114+U123+U136+U145+U149+U154+U160)</f>
        <v>28</v>
      </c>
    </row>
    <row r="162" spans="5:21" ht="15.75">
      <c r="E162" s="291"/>
      <c r="F162" s="291"/>
      <c r="G162" s="291"/>
      <c r="H162" s="171"/>
      <c r="I162" s="429"/>
      <c r="J162" s="429"/>
      <c r="K162" s="429"/>
      <c r="L162" s="429"/>
      <c r="M162" s="429"/>
      <c r="N162" s="429"/>
      <c r="O162" s="429"/>
      <c r="P162" s="429"/>
      <c r="Q162" s="429"/>
      <c r="R162" s="429"/>
      <c r="S162" s="429"/>
      <c r="T162" s="429"/>
      <c r="U162" s="354"/>
    </row>
    <row r="163" spans="5:21" ht="15.75" customHeight="1" thickBot="1">
      <c r="E163" s="291"/>
      <c r="F163" s="291"/>
      <c r="G163" s="291"/>
      <c r="H163" s="171"/>
      <c r="I163" s="430"/>
      <c r="J163" s="430"/>
      <c r="K163" s="430"/>
      <c r="L163" s="430"/>
      <c r="M163" s="430"/>
      <c r="N163" s="430"/>
      <c r="O163" s="430"/>
      <c r="P163" s="430"/>
      <c r="Q163" s="430"/>
      <c r="R163" s="430"/>
      <c r="S163" s="430"/>
      <c r="T163" s="430"/>
      <c r="U163" s="356"/>
    </row>
    <row r="164" spans="5:21" ht="15.75" thickBot="1">
      <c r="E164" s="919" t="s">
        <v>314</v>
      </c>
      <c r="F164" s="181" t="s">
        <v>371</v>
      </c>
      <c r="G164" s="50">
        <v>12</v>
      </c>
      <c r="H164" s="723">
        <v>30</v>
      </c>
      <c r="I164" s="946">
        <v>30</v>
      </c>
      <c r="J164" s="946">
        <v>29</v>
      </c>
      <c r="K164" s="946">
        <v>25</v>
      </c>
      <c r="L164" s="946">
        <v>30</v>
      </c>
      <c r="M164" s="946">
        <v>24</v>
      </c>
      <c r="N164" s="946">
        <v>25</v>
      </c>
      <c r="O164" s="946">
        <v>30</v>
      </c>
      <c r="P164" s="946">
        <v>30</v>
      </c>
      <c r="Q164" s="946">
        <v>29</v>
      </c>
      <c r="R164" s="946">
        <v>28</v>
      </c>
      <c r="S164" s="946">
        <v>30</v>
      </c>
      <c r="T164" s="946">
        <v>22</v>
      </c>
      <c r="U164" s="723">
        <v>30</v>
      </c>
    </row>
    <row r="165" spans="5:21" ht="15.75" thickBot="1">
      <c r="E165" s="919"/>
      <c r="F165" s="174" t="s">
        <v>372</v>
      </c>
      <c r="G165" s="41">
        <v>4</v>
      </c>
      <c r="H165" s="724"/>
      <c r="I165" s="938"/>
      <c r="J165" s="938"/>
      <c r="K165" s="938"/>
      <c r="L165" s="938"/>
      <c r="M165" s="938"/>
      <c r="N165" s="938"/>
      <c r="O165" s="938"/>
      <c r="P165" s="938"/>
      <c r="Q165" s="938"/>
      <c r="R165" s="938"/>
      <c r="S165" s="938"/>
      <c r="T165" s="938"/>
      <c r="U165" s="724"/>
    </row>
    <row r="166" spans="5:21" ht="15.75" thickBot="1">
      <c r="E166" s="919"/>
      <c r="F166" s="174" t="s">
        <v>373</v>
      </c>
      <c r="G166" s="41">
        <v>4</v>
      </c>
      <c r="H166" s="724"/>
      <c r="I166" s="938"/>
      <c r="J166" s="938"/>
      <c r="K166" s="938"/>
      <c r="L166" s="938"/>
      <c r="M166" s="938"/>
      <c r="N166" s="938"/>
      <c r="O166" s="938"/>
      <c r="P166" s="938"/>
      <c r="Q166" s="938"/>
      <c r="R166" s="938"/>
      <c r="S166" s="938"/>
      <c r="T166" s="938"/>
      <c r="U166" s="724"/>
    </row>
    <row r="167" spans="5:21" ht="15.75" customHeight="1" thickBot="1">
      <c r="E167" s="919"/>
      <c r="F167" s="174" t="s">
        <v>374</v>
      </c>
      <c r="G167" s="41">
        <v>5</v>
      </c>
      <c r="H167" s="724"/>
      <c r="I167" s="938"/>
      <c r="J167" s="938"/>
      <c r="K167" s="938"/>
      <c r="L167" s="938"/>
      <c r="M167" s="938"/>
      <c r="N167" s="938"/>
      <c r="O167" s="938"/>
      <c r="P167" s="938"/>
      <c r="Q167" s="938"/>
      <c r="R167" s="938"/>
      <c r="S167" s="938"/>
      <c r="T167" s="938"/>
      <c r="U167" s="724"/>
    </row>
    <row r="168" spans="5:21" ht="15.75" customHeight="1" thickBot="1">
      <c r="E168" s="919"/>
      <c r="F168" s="175" t="s">
        <v>375</v>
      </c>
      <c r="G168" s="43">
        <v>5</v>
      </c>
      <c r="H168" s="725"/>
      <c r="I168" s="942"/>
      <c r="J168" s="942"/>
      <c r="K168" s="942"/>
      <c r="L168" s="942"/>
      <c r="M168" s="942"/>
      <c r="N168" s="942"/>
      <c r="O168" s="942"/>
      <c r="P168" s="942"/>
      <c r="Q168" s="942"/>
      <c r="R168" s="942"/>
      <c r="S168" s="942"/>
      <c r="T168" s="942"/>
      <c r="U168" s="724"/>
    </row>
    <row r="169" spans="5:21" ht="15.75" thickBot="1">
      <c r="E169" s="920"/>
      <c r="F169" s="687" t="s">
        <v>211</v>
      </c>
      <c r="G169" s="688"/>
      <c r="H169" s="85">
        <v>3</v>
      </c>
      <c r="I169" s="279">
        <f aca="true" t="shared" si="21" ref="I169:T169">SUM(I164)/10</f>
        <v>3</v>
      </c>
      <c r="J169" s="279">
        <f t="shared" si="21"/>
        <v>2.9</v>
      </c>
      <c r="K169" s="279">
        <f t="shared" si="21"/>
        <v>2.5</v>
      </c>
      <c r="L169" s="279">
        <f t="shared" si="21"/>
        <v>3</v>
      </c>
      <c r="M169" s="279">
        <f t="shared" si="21"/>
        <v>2.4</v>
      </c>
      <c r="N169" s="279">
        <f t="shared" si="21"/>
        <v>2.5</v>
      </c>
      <c r="O169" s="279">
        <f t="shared" si="21"/>
        <v>3</v>
      </c>
      <c r="P169" s="279">
        <f t="shared" si="21"/>
        <v>3</v>
      </c>
      <c r="Q169" s="279">
        <f t="shared" si="21"/>
        <v>2.9</v>
      </c>
      <c r="R169" s="279">
        <f t="shared" si="21"/>
        <v>2.8</v>
      </c>
      <c r="S169" s="279">
        <f t="shared" si="21"/>
        <v>3</v>
      </c>
      <c r="T169" s="279">
        <f t="shared" si="21"/>
        <v>2.2</v>
      </c>
      <c r="U169" s="25">
        <v>3</v>
      </c>
    </row>
    <row r="170" spans="5:21" ht="15.75" customHeight="1" thickBot="1">
      <c r="E170" s="749" t="s">
        <v>315</v>
      </c>
      <c r="F170" s="181" t="s">
        <v>376</v>
      </c>
      <c r="G170" s="50">
        <v>10</v>
      </c>
      <c r="H170" s="723">
        <v>20</v>
      </c>
      <c r="I170" s="946">
        <v>20</v>
      </c>
      <c r="J170" s="946">
        <v>20</v>
      </c>
      <c r="K170" s="946">
        <v>20</v>
      </c>
      <c r="L170" s="946">
        <v>20</v>
      </c>
      <c r="M170" s="946">
        <v>20</v>
      </c>
      <c r="N170" s="946">
        <v>20</v>
      </c>
      <c r="O170" s="946">
        <v>20</v>
      </c>
      <c r="P170" s="946">
        <v>20</v>
      </c>
      <c r="Q170" s="946">
        <v>20</v>
      </c>
      <c r="R170" s="946">
        <v>20</v>
      </c>
      <c r="S170" s="946">
        <v>20</v>
      </c>
      <c r="T170" s="946">
        <v>20</v>
      </c>
      <c r="U170" s="723">
        <v>20</v>
      </c>
    </row>
    <row r="171" spans="5:21" ht="15.75" customHeight="1" thickBot="1">
      <c r="E171" s="749"/>
      <c r="F171" s="174" t="s">
        <v>237</v>
      </c>
      <c r="G171" s="41">
        <v>10</v>
      </c>
      <c r="H171" s="712"/>
      <c r="I171" s="938"/>
      <c r="J171" s="938"/>
      <c r="K171" s="938"/>
      <c r="L171" s="938"/>
      <c r="M171" s="938"/>
      <c r="N171" s="938"/>
      <c r="O171" s="938"/>
      <c r="P171" s="938"/>
      <c r="Q171" s="938"/>
      <c r="R171" s="938"/>
      <c r="S171" s="938"/>
      <c r="T171" s="938"/>
      <c r="U171" s="712"/>
    </row>
    <row r="172" spans="5:21" ht="15.75" thickBot="1">
      <c r="E172" s="749"/>
      <c r="F172" s="175" t="s">
        <v>377</v>
      </c>
      <c r="G172" s="43">
        <v>10</v>
      </c>
      <c r="H172" s="33">
        <v>10</v>
      </c>
      <c r="I172" s="419">
        <v>10</v>
      </c>
      <c r="J172" s="419">
        <v>10</v>
      </c>
      <c r="K172" s="419">
        <v>10</v>
      </c>
      <c r="L172" s="419">
        <v>10</v>
      </c>
      <c r="M172" s="419">
        <v>10</v>
      </c>
      <c r="N172" s="419">
        <v>10</v>
      </c>
      <c r="O172" s="419">
        <v>10</v>
      </c>
      <c r="P172" s="419">
        <v>10</v>
      </c>
      <c r="Q172" s="419">
        <v>10</v>
      </c>
      <c r="R172" s="419">
        <v>10</v>
      </c>
      <c r="S172" s="419">
        <v>10</v>
      </c>
      <c r="T172" s="419">
        <v>10</v>
      </c>
      <c r="U172" s="35">
        <v>10</v>
      </c>
    </row>
    <row r="173" spans="5:21" ht="15.75" thickBot="1">
      <c r="E173" s="750"/>
      <c r="F173" s="687" t="s">
        <v>211</v>
      </c>
      <c r="G173" s="688"/>
      <c r="H173" s="329">
        <f aca="true" t="shared" si="22" ref="H173:U173">SUM(H170:H172)/10</f>
        <v>3</v>
      </c>
      <c r="I173" s="279">
        <f t="shared" si="22"/>
        <v>3</v>
      </c>
      <c r="J173" s="279">
        <f t="shared" si="22"/>
        <v>3</v>
      </c>
      <c r="K173" s="279">
        <f t="shared" si="22"/>
        <v>3</v>
      </c>
      <c r="L173" s="279">
        <f t="shared" si="22"/>
        <v>3</v>
      </c>
      <c r="M173" s="279">
        <f t="shared" si="22"/>
        <v>3</v>
      </c>
      <c r="N173" s="279">
        <f t="shared" si="22"/>
        <v>3</v>
      </c>
      <c r="O173" s="279">
        <f t="shared" si="22"/>
        <v>3</v>
      </c>
      <c r="P173" s="279">
        <f t="shared" si="22"/>
        <v>3</v>
      </c>
      <c r="Q173" s="279">
        <f t="shared" si="22"/>
        <v>3</v>
      </c>
      <c r="R173" s="279">
        <f t="shared" si="22"/>
        <v>3</v>
      </c>
      <c r="S173" s="279">
        <f t="shared" si="22"/>
        <v>3</v>
      </c>
      <c r="T173" s="279">
        <f t="shared" si="22"/>
        <v>3</v>
      </c>
      <c r="U173" s="348">
        <f t="shared" si="22"/>
        <v>3</v>
      </c>
    </row>
    <row r="174" spans="5:21" ht="15.75" thickBot="1">
      <c r="E174" s="749" t="s">
        <v>316</v>
      </c>
      <c r="F174" s="172" t="s">
        <v>378</v>
      </c>
      <c r="G174" s="46">
        <v>10</v>
      </c>
      <c r="H174" s="25">
        <v>10</v>
      </c>
      <c r="I174" s="426">
        <v>10</v>
      </c>
      <c r="J174" s="426">
        <v>10</v>
      </c>
      <c r="K174" s="426">
        <v>6</v>
      </c>
      <c r="L174" s="426">
        <v>10</v>
      </c>
      <c r="M174" s="426">
        <v>10</v>
      </c>
      <c r="N174" s="426">
        <v>6</v>
      </c>
      <c r="O174" s="426">
        <v>10</v>
      </c>
      <c r="P174" s="426">
        <v>10</v>
      </c>
      <c r="Q174" s="426">
        <v>10</v>
      </c>
      <c r="R174" s="426">
        <v>10</v>
      </c>
      <c r="S174" s="426">
        <v>10</v>
      </c>
      <c r="T174" s="426">
        <v>10</v>
      </c>
      <c r="U174" s="25">
        <v>10</v>
      </c>
    </row>
    <row r="175" spans="5:21" ht="15.75" customHeight="1" thickBot="1">
      <c r="E175" s="750"/>
      <c r="F175" s="687" t="s">
        <v>211</v>
      </c>
      <c r="G175" s="688"/>
      <c r="H175" s="145">
        <v>1</v>
      </c>
      <c r="I175" s="279">
        <f aca="true" t="shared" si="23" ref="I175:T175">SUM(I174)/10</f>
        <v>1</v>
      </c>
      <c r="J175" s="279">
        <f t="shared" si="23"/>
        <v>1</v>
      </c>
      <c r="K175" s="279">
        <f t="shared" si="23"/>
        <v>0.6</v>
      </c>
      <c r="L175" s="279">
        <f t="shared" si="23"/>
        <v>1</v>
      </c>
      <c r="M175" s="279">
        <f t="shared" si="23"/>
        <v>1</v>
      </c>
      <c r="N175" s="279">
        <f t="shared" si="23"/>
        <v>0.6</v>
      </c>
      <c r="O175" s="279">
        <f t="shared" si="23"/>
        <v>1</v>
      </c>
      <c r="P175" s="279">
        <f t="shared" si="23"/>
        <v>1</v>
      </c>
      <c r="Q175" s="279">
        <f t="shared" si="23"/>
        <v>1</v>
      </c>
      <c r="R175" s="279">
        <f t="shared" si="23"/>
        <v>1</v>
      </c>
      <c r="S175" s="279">
        <f t="shared" si="23"/>
        <v>1</v>
      </c>
      <c r="T175" s="279">
        <f t="shared" si="23"/>
        <v>1</v>
      </c>
      <c r="U175" s="25">
        <v>1</v>
      </c>
    </row>
    <row r="176" spans="5:21" ht="16.5" customHeight="1" thickBot="1">
      <c r="E176" s="749" t="s">
        <v>320</v>
      </c>
      <c r="F176" s="183" t="s">
        <v>388</v>
      </c>
      <c r="G176" s="51">
        <v>14</v>
      </c>
      <c r="H176" s="723">
        <v>20</v>
      </c>
      <c r="I176" s="946">
        <v>13</v>
      </c>
      <c r="J176" s="946">
        <v>20</v>
      </c>
      <c r="K176" s="946">
        <v>20</v>
      </c>
      <c r="L176" s="946">
        <v>20</v>
      </c>
      <c r="M176" s="946">
        <v>18</v>
      </c>
      <c r="N176" s="946">
        <v>18</v>
      </c>
      <c r="O176" s="946">
        <v>17</v>
      </c>
      <c r="P176" s="946">
        <v>19</v>
      </c>
      <c r="Q176" s="946">
        <v>14</v>
      </c>
      <c r="R176" s="946">
        <v>20</v>
      </c>
      <c r="S176" s="946">
        <v>20</v>
      </c>
      <c r="T176" s="946">
        <v>16</v>
      </c>
      <c r="U176" s="145">
        <v>20</v>
      </c>
    </row>
    <row r="177" spans="5:21" ht="15.75" thickBot="1">
      <c r="E177" s="749"/>
      <c r="F177" s="167" t="s">
        <v>323</v>
      </c>
      <c r="G177" s="20">
        <v>6</v>
      </c>
      <c r="H177" s="712"/>
      <c r="I177" s="938"/>
      <c r="J177" s="938"/>
      <c r="K177" s="938"/>
      <c r="L177" s="938"/>
      <c r="M177" s="938"/>
      <c r="N177" s="938"/>
      <c r="O177" s="938"/>
      <c r="P177" s="938"/>
      <c r="Q177" s="938"/>
      <c r="R177" s="938"/>
      <c r="S177" s="938"/>
      <c r="T177" s="938"/>
      <c r="U177" s="85"/>
    </row>
    <row r="178" spans="5:21" ht="15.75" thickBot="1">
      <c r="E178" s="749"/>
      <c r="F178" s="177" t="s">
        <v>379</v>
      </c>
      <c r="G178" s="20">
        <v>6</v>
      </c>
      <c r="H178" s="711">
        <v>10</v>
      </c>
      <c r="I178" s="938">
        <v>0</v>
      </c>
      <c r="J178" s="938">
        <v>10</v>
      </c>
      <c r="K178" s="938">
        <v>10</v>
      </c>
      <c r="L178" s="938">
        <v>8</v>
      </c>
      <c r="M178" s="938">
        <v>8</v>
      </c>
      <c r="N178" s="938">
        <v>4</v>
      </c>
      <c r="O178" s="938">
        <v>8</v>
      </c>
      <c r="P178" s="938">
        <v>10</v>
      </c>
      <c r="Q178" s="938">
        <v>0</v>
      </c>
      <c r="R178" s="938">
        <v>8</v>
      </c>
      <c r="S178" s="938">
        <v>8</v>
      </c>
      <c r="T178" s="938">
        <v>0</v>
      </c>
      <c r="U178" s="711">
        <v>10</v>
      </c>
    </row>
    <row r="179" spans="5:21" ht="15.75" thickBot="1">
      <c r="E179" s="749"/>
      <c r="F179" s="177" t="s">
        <v>267</v>
      </c>
      <c r="G179" s="57">
        <v>4</v>
      </c>
      <c r="H179" s="712"/>
      <c r="I179" s="938"/>
      <c r="J179" s="938"/>
      <c r="K179" s="938"/>
      <c r="L179" s="938"/>
      <c r="M179" s="938"/>
      <c r="N179" s="938"/>
      <c r="O179" s="938"/>
      <c r="P179" s="938"/>
      <c r="Q179" s="938"/>
      <c r="R179" s="938"/>
      <c r="S179" s="938"/>
      <c r="T179" s="938"/>
      <c r="U179" s="712"/>
    </row>
    <row r="180" spans="5:21" ht="15.75" thickBot="1">
      <c r="E180" s="749"/>
      <c r="F180" s="178" t="s">
        <v>380</v>
      </c>
      <c r="G180" s="17">
        <v>10</v>
      </c>
      <c r="H180" s="33">
        <v>10</v>
      </c>
      <c r="I180" s="419">
        <v>0</v>
      </c>
      <c r="J180" s="419">
        <v>6</v>
      </c>
      <c r="K180" s="419">
        <v>7</v>
      </c>
      <c r="L180" s="419">
        <v>10</v>
      </c>
      <c r="M180" s="419">
        <v>10</v>
      </c>
      <c r="N180" s="419">
        <v>10</v>
      </c>
      <c r="O180" s="419">
        <v>6</v>
      </c>
      <c r="P180" s="419">
        <v>6</v>
      </c>
      <c r="Q180" s="419">
        <v>10</v>
      </c>
      <c r="R180" s="419">
        <v>4</v>
      </c>
      <c r="S180" s="419">
        <v>0</v>
      </c>
      <c r="T180" s="419">
        <v>0</v>
      </c>
      <c r="U180" s="33">
        <v>10</v>
      </c>
    </row>
    <row r="181" spans="5:21" ht="15.75" thickBot="1">
      <c r="E181" s="750"/>
      <c r="F181" s="687" t="s">
        <v>211</v>
      </c>
      <c r="G181" s="688"/>
      <c r="H181" s="85">
        <v>4</v>
      </c>
      <c r="I181" s="387">
        <f aca="true" t="shared" si="24" ref="I181:T181">SUM(I176:I180)/10</f>
        <v>1.3</v>
      </c>
      <c r="J181" s="279">
        <f t="shared" si="24"/>
        <v>3.6</v>
      </c>
      <c r="K181" s="279">
        <f t="shared" si="24"/>
        <v>3.7</v>
      </c>
      <c r="L181" s="279">
        <f t="shared" si="24"/>
        <v>3.8</v>
      </c>
      <c r="M181" s="279">
        <f t="shared" si="24"/>
        <v>3.6</v>
      </c>
      <c r="N181" s="279">
        <f t="shared" si="24"/>
        <v>3.2</v>
      </c>
      <c r="O181" s="279">
        <f t="shared" si="24"/>
        <v>3.1</v>
      </c>
      <c r="P181" s="279">
        <f t="shared" si="24"/>
        <v>3.5</v>
      </c>
      <c r="Q181" s="279">
        <f t="shared" si="24"/>
        <v>2.4</v>
      </c>
      <c r="R181" s="279">
        <f t="shared" si="24"/>
        <v>3.2</v>
      </c>
      <c r="S181" s="279">
        <f t="shared" si="24"/>
        <v>2.8</v>
      </c>
      <c r="T181" s="387">
        <f t="shared" si="24"/>
        <v>1.6</v>
      </c>
      <c r="U181" s="25">
        <v>4</v>
      </c>
    </row>
    <row r="182" spans="5:21" ht="16.5" thickBot="1">
      <c r="E182" s="904" t="s">
        <v>360</v>
      </c>
      <c r="F182" s="904"/>
      <c r="G182" s="904"/>
      <c r="H182" s="299">
        <f>SUM(H169+H173+H175+H181)</f>
        <v>11</v>
      </c>
      <c r="I182" s="346">
        <f aca="true" t="shared" si="25" ref="I182:T182">SUM(I169+I173+I175+I181)</f>
        <v>8.3</v>
      </c>
      <c r="J182" s="346">
        <f t="shared" si="25"/>
        <v>10.5</v>
      </c>
      <c r="K182" s="346">
        <f t="shared" si="25"/>
        <v>9.8</v>
      </c>
      <c r="L182" s="346">
        <f t="shared" si="25"/>
        <v>10.8</v>
      </c>
      <c r="M182" s="346">
        <f t="shared" si="25"/>
        <v>10</v>
      </c>
      <c r="N182" s="346">
        <f t="shared" si="25"/>
        <v>9.3</v>
      </c>
      <c r="O182" s="346">
        <f t="shared" si="25"/>
        <v>10.1</v>
      </c>
      <c r="P182" s="346">
        <f t="shared" si="25"/>
        <v>10.5</v>
      </c>
      <c r="Q182" s="346">
        <f t="shared" si="25"/>
        <v>9.3</v>
      </c>
      <c r="R182" s="346">
        <f t="shared" si="25"/>
        <v>10</v>
      </c>
      <c r="S182" s="346">
        <f t="shared" si="25"/>
        <v>9.8</v>
      </c>
      <c r="T182" s="346">
        <f t="shared" si="25"/>
        <v>7.800000000000001</v>
      </c>
      <c r="U182" s="347">
        <f>SUM(U169+U173+U175+U181)</f>
        <v>11</v>
      </c>
    </row>
    <row r="183" spans="5:21" ht="15">
      <c r="E183" s="750" t="s">
        <v>313</v>
      </c>
      <c r="F183" s="452" t="s">
        <v>364</v>
      </c>
      <c r="G183" s="453">
        <v>10</v>
      </c>
      <c r="H183" s="839">
        <v>20</v>
      </c>
      <c r="I183" s="946">
        <v>16</v>
      </c>
      <c r="J183" s="946">
        <v>19</v>
      </c>
      <c r="K183" s="946">
        <v>19</v>
      </c>
      <c r="L183" s="946">
        <v>17</v>
      </c>
      <c r="M183" s="946">
        <v>17</v>
      </c>
      <c r="N183" s="946">
        <v>19</v>
      </c>
      <c r="O183" s="946">
        <v>18</v>
      </c>
      <c r="P183" s="946">
        <v>18</v>
      </c>
      <c r="Q183" s="946">
        <v>19</v>
      </c>
      <c r="R183" s="946">
        <v>17</v>
      </c>
      <c r="S183" s="946">
        <v>18</v>
      </c>
      <c r="T183" s="946">
        <v>19</v>
      </c>
      <c r="U183" s="839">
        <v>20</v>
      </c>
    </row>
    <row r="184" spans="5:21" ht="15">
      <c r="E184" s="751"/>
      <c r="F184" s="454" t="s">
        <v>237</v>
      </c>
      <c r="G184" s="455">
        <v>10</v>
      </c>
      <c r="H184" s="840"/>
      <c r="I184" s="938"/>
      <c r="J184" s="938"/>
      <c r="K184" s="938"/>
      <c r="L184" s="938"/>
      <c r="M184" s="938"/>
      <c r="N184" s="938"/>
      <c r="O184" s="938"/>
      <c r="P184" s="938"/>
      <c r="Q184" s="938"/>
      <c r="R184" s="938"/>
      <c r="S184" s="938"/>
      <c r="T184" s="938"/>
      <c r="U184" s="840"/>
    </row>
    <row r="185" spans="5:21" ht="15">
      <c r="E185" s="751"/>
      <c r="F185" s="174" t="s">
        <v>363</v>
      </c>
      <c r="G185" s="41">
        <v>10</v>
      </c>
      <c r="H185" s="29">
        <v>10</v>
      </c>
      <c r="I185" s="415">
        <v>10</v>
      </c>
      <c r="J185" s="415">
        <v>10</v>
      </c>
      <c r="K185" s="415">
        <v>10</v>
      </c>
      <c r="L185" s="415">
        <v>10</v>
      </c>
      <c r="M185" s="415">
        <v>10</v>
      </c>
      <c r="N185" s="415">
        <v>10</v>
      </c>
      <c r="O185" s="415">
        <v>10</v>
      </c>
      <c r="P185" s="415">
        <v>10</v>
      </c>
      <c r="Q185" s="415">
        <v>10</v>
      </c>
      <c r="R185" s="415">
        <v>8</v>
      </c>
      <c r="S185" s="415">
        <v>10</v>
      </c>
      <c r="T185" s="415">
        <v>10</v>
      </c>
      <c r="U185" s="29">
        <v>10</v>
      </c>
    </row>
    <row r="186" spans="5:21" ht="15.75" thickBot="1">
      <c r="E186" s="751"/>
      <c r="F186" s="175" t="s">
        <v>381</v>
      </c>
      <c r="G186" s="43">
        <v>10</v>
      </c>
      <c r="H186" s="33">
        <v>10</v>
      </c>
      <c r="I186" s="419">
        <v>10</v>
      </c>
      <c r="J186" s="419">
        <v>10</v>
      </c>
      <c r="K186" s="419">
        <v>10</v>
      </c>
      <c r="L186" s="419">
        <v>10</v>
      </c>
      <c r="M186" s="419">
        <v>10</v>
      </c>
      <c r="N186" s="419">
        <v>8</v>
      </c>
      <c r="O186" s="419">
        <v>10</v>
      </c>
      <c r="P186" s="419">
        <v>10</v>
      </c>
      <c r="Q186" s="419">
        <v>8</v>
      </c>
      <c r="R186" s="419">
        <v>6</v>
      </c>
      <c r="S186" s="419">
        <v>10</v>
      </c>
      <c r="T186" s="419">
        <v>8</v>
      </c>
      <c r="U186" s="35">
        <v>10</v>
      </c>
    </row>
    <row r="187" spans="5:21" ht="15.75" thickBot="1">
      <c r="E187" s="751"/>
      <c r="F187" s="687" t="s">
        <v>211</v>
      </c>
      <c r="G187" s="688"/>
      <c r="H187" s="330">
        <f>SUM(H183:H186)/10</f>
        <v>4</v>
      </c>
      <c r="I187" s="279">
        <f aca="true" t="shared" si="26" ref="I187:T187">SUM(I183:I186)/10</f>
        <v>3.6</v>
      </c>
      <c r="J187" s="279">
        <f t="shared" si="26"/>
        <v>3.9</v>
      </c>
      <c r="K187" s="279">
        <f t="shared" si="26"/>
        <v>3.9</v>
      </c>
      <c r="L187" s="279">
        <f t="shared" si="26"/>
        <v>3.7</v>
      </c>
      <c r="M187" s="279">
        <f t="shared" si="26"/>
        <v>3.7</v>
      </c>
      <c r="N187" s="279">
        <f t="shared" si="26"/>
        <v>3.7</v>
      </c>
      <c r="O187" s="279">
        <f t="shared" si="26"/>
        <v>3.8</v>
      </c>
      <c r="P187" s="279">
        <f t="shared" si="26"/>
        <v>3.8</v>
      </c>
      <c r="Q187" s="279">
        <f t="shared" si="26"/>
        <v>3.7</v>
      </c>
      <c r="R187" s="279">
        <f t="shared" si="26"/>
        <v>3.1</v>
      </c>
      <c r="S187" s="279">
        <f t="shared" si="26"/>
        <v>3.8</v>
      </c>
      <c r="T187" s="279">
        <f t="shared" si="26"/>
        <v>3.7</v>
      </c>
      <c r="U187" s="348">
        <f>SUM(U183:U186)/10</f>
        <v>4</v>
      </c>
    </row>
    <row r="188" spans="5:21" ht="15.75" thickBot="1">
      <c r="E188" s="749" t="s">
        <v>318</v>
      </c>
      <c r="F188" s="181" t="s">
        <v>382</v>
      </c>
      <c r="G188" s="50">
        <v>10</v>
      </c>
      <c r="H188" s="723">
        <v>15</v>
      </c>
      <c r="I188" s="938">
        <v>6</v>
      </c>
      <c r="J188" s="946">
        <v>14</v>
      </c>
      <c r="K188" s="946">
        <v>15</v>
      </c>
      <c r="L188" s="946">
        <v>6</v>
      </c>
      <c r="M188" s="946">
        <v>10</v>
      </c>
      <c r="N188" s="938">
        <v>15</v>
      </c>
      <c r="O188" s="946">
        <v>15</v>
      </c>
      <c r="P188" s="946">
        <v>6</v>
      </c>
      <c r="Q188" s="946">
        <v>13</v>
      </c>
      <c r="R188" s="946">
        <v>5</v>
      </c>
      <c r="S188" s="946">
        <v>14</v>
      </c>
      <c r="T188" s="938">
        <v>6</v>
      </c>
      <c r="U188" s="724">
        <v>15</v>
      </c>
    </row>
    <row r="189" spans="5:21" ht="15.75" thickBot="1">
      <c r="E189" s="749"/>
      <c r="F189" s="174" t="s">
        <v>237</v>
      </c>
      <c r="G189" s="41">
        <v>5</v>
      </c>
      <c r="H189" s="712"/>
      <c r="I189" s="938"/>
      <c r="J189" s="938"/>
      <c r="K189" s="938"/>
      <c r="L189" s="938"/>
      <c r="M189" s="938"/>
      <c r="N189" s="938"/>
      <c r="O189" s="938"/>
      <c r="P189" s="938"/>
      <c r="Q189" s="938"/>
      <c r="R189" s="938"/>
      <c r="S189" s="938"/>
      <c r="T189" s="938"/>
      <c r="U189" s="712"/>
    </row>
    <row r="190" spans="5:21" ht="15.75" thickBot="1">
      <c r="E190" s="749"/>
      <c r="F190" s="175" t="s">
        <v>383</v>
      </c>
      <c r="G190" s="43">
        <v>5</v>
      </c>
      <c r="H190" s="33">
        <v>5</v>
      </c>
      <c r="I190" s="419">
        <v>4</v>
      </c>
      <c r="J190" s="419">
        <v>4</v>
      </c>
      <c r="K190" s="419">
        <v>5</v>
      </c>
      <c r="L190" s="419">
        <v>5</v>
      </c>
      <c r="M190" s="419">
        <v>4</v>
      </c>
      <c r="N190" s="419">
        <v>5</v>
      </c>
      <c r="O190" s="419">
        <v>5</v>
      </c>
      <c r="P190" s="419">
        <v>4</v>
      </c>
      <c r="Q190" s="419">
        <v>5</v>
      </c>
      <c r="R190" s="419">
        <v>5</v>
      </c>
      <c r="S190" s="419">
        <v>4</v>
      </c>
      <c r="T190" s="419">
        <v>5</v>
      </c>
      <c r="U190" s="35">
        <v>5</v>
      </c>
    </row>
    <row r="191" spans="5:21" ht="15.75" thickBot="1">
      <c r="E191" s="750"/>
      <c r="F191" s="687" t="s">
        <v>211</v>
      </c>
      <c r="G191" s="688"/>
      <c r="H191" s="85">
        <v>2</v>
      </c>
      <c r="I191" s="279">
        <f aca="true" t="shared" si="27" ref="I191:T191">SUM(I188:I190)/10</f>
        <v>1</v>
      </c>
      <c r="J191" s="279">
        <f t="shared" si="27"/>
        <v>1.8</v>
      </c>
      <c r="K191" s="279">
        <f t="shared" si="27"/>
        <v>2</v>
      </c>
      <c r="L191" s="279">
        <f t="shared" si="27"/>
        <v>1.1</v>
      </c>
      <c r="M191" s="279">
        <f t="shared" si="27"/>
        <v>1.4</v>
      </c>
      <c r="N191" s="279">
        <f t="shared" si="27"/>
        <v>2</v>
      </c>
      <c r="O191" s="279">
        <f t="shared" si="27"/>
        <v>2</v>
      </c>
      <c r="P191" s="279">
        <f t="shared" si="27"/>
        <v>1</v>
      </c>
      <c r="Q191" s="279">
        <f t="shared" si="27"/>
        <v>1.8</v>
      </c>
      <c r="R191" s="279">
        <f t="shared" si="27"/>
        <v>1</v>
      </c>
      <c r="S191" s="279">
        <f t="shared" si="27"/>
        <v>1.8</v>
      </c>
      <c r="T191" s="279">
        <f t="shared" si="27"/>
        <v>1.1</v>
      </c>
      <c r="U191" s="25">
        <v>2</v>
      </c>
    </row>
    <row r="192" spans="5:21" ht="15.75" thickBot="1">
      <c r="E192" s="749" t="s">
        <v>321</v>
      </c>
      <c r="F192" s="183" t="s">
        <v>384</v>
      </c>
      <c r="G192" s="51">
        <v>20</v>
      </c>
      <c r="H192" s="71">
        <v>20</v>
      </c>
      <c r="I192" s="427">
        <v>16</v>
      </c>
      <c r="J192" s="427">
        <v>19</v>
      </c>
      <c r="K192" s="427">
        <v>17</v>
      </c>
      <c r="L192" s="427">
        <v>13</v>
      </c>
      <c r="M192" s="427">
        <v>13</v>
      </c>
      <c r="N192" s="427">
        <v>16</v>
      </c>
      <c r="O192" s="427">
        <v>14</v>
      </c>
      <c r="P192" s="427">
        <v>18</v>
      </c>
      <c r="Q192" s="427">
        <v>18</v>
      </c>
      <c r="R192" s="427">
        <v>19</v>
      </c>
      <c r="S192" s="427">
        <v>14</v>
      </c>
      <c r="T192" s="427">
        <v>17</v>
      </c>
      <c r="U192" s="71">
        <v>20</v>
      </c>
    </row>
    <row r="193" spans="5:21" ht="15.75" thickBot="1">
      <c r="E193" s="749"/>
      <c r="F193" s="167" t="s">
        <v>385</v>
      </c>
      <c r="G193" s="20">
        <v>10</v>
      </c>
      <c r="H193" s="29">
        <v>10</v>
      </c>
      <c r="I193" s="415">
        <v>3</v>
      </c>
      <c r="J193" s="415">
        <v>10</v>
      </c>
      <c r="K193" s="415">
        <v>10</v>
      </c>
      <c r="L193" s="415">
        <v>10</v>
      </c>
      <c r="M193" s="415">
        <v>7</v>
      </c>
      <c r="N193" s="415">
        <v>10</v>
      </c>
      <c r="O193" s="415">
        <v>10</v>
      </c>
      <c r="P193" s="415">
        <v>0</v>
      </c>
      <c r="Q193" s="415">
        <v>9</v>
      </c>
      <c r="R193" s="415">
        <v>10</v>
      </c>
      <c r="S193" s="415">
        <v>8</v>
      </c>
      <c r="T193" s="415">
        <v>8</v>
      </c>
      <c r="U193" s="29">
        <v>10</v>
      </c>
    </row>
    <row r="194" spans="5:21" ht="15.75" thickBot="1">
      <c r="E194" s="749"/>
      <c r="F194" s="167" t="s">
        <v>386</v>
      </c>
      <c r="G194" s="20">
        <v>10</v>
      </c>
      <c r="H194" s="29">
        <v>10</v>
      </c>
      <c r="I194" s="415">
        <v>1</v>
      </c>
      <c r="J194" s="415">
        <v>9</v>
      </c>
      <c r="K194" s="415">
        <v>5</v>
      </c>
      <c r="L194" s="415">
        <v>4</v>
      </c>
      <c r="M194" s="415">
        <v>2</v>
      </c>
      <c r="N194" s="415">
        <v>0</v>
      </c>
      <c r="O194" s="415">
        <v>7</v>
      </c>
      <c r="P194" s="415">
        <v>6</v>
      </c>
      <c r="Q194" s="415">
        <v>4</v>
      </c>
      <c r="R194" s="415">
        <v>8</v>
      </c>
      <c r="S194" s="415">
        <v>3</v>
      </c>
      <c r="T194" s="415">
        <v>5</v>
      </c>
      <c r="U194" s="29">
        <v>10</v>
      </c>
    </row>
    <row r="195" spans="5:21" ht="15.75" thickBot="1">
      <c r="E195" s="749"/>
      <c r="F195" s="179" t="s">
        <v>387</v>
      </c>
      <c r="G195" s="57">
        <v>10</v>
      </c>
      <c r="H195" s="35">
        <v>10</v>
      </c>
      <c r="I195" s="418">
        <v>10</v>
      </c>
      <c r="J195" s="418">
        <v>10</v>
      </c>
      <c r="K195" s="418">
        <v>10</v>
      </c>
      <c r="L195" s="418">
        <v>10</v>
      </c>
      <c r="M195" s="418">
        <v>10</v>
      </c>
      <c r="N195" s="418">
        <v>10</v>
      </c>
      <c r="O195" s="418">
        <v>10</v>
      </c>
      <c r="P195" s="418">
        <v>10</v>
      </c>
      <c r="Q195" s="418">
        <v>10</v>
      </c>
      <c r="R195" s="418">
        <v>10</v>
      </c>
      <c r="S195" s="418">
        <v>10</v>
      </c>
      <c r="T195" s="418">
        <v>10</v>
      </c>
      <c r="U195" s="35">
        <v>10</v>
      </c>
    </row>
    <row r="196" spans="5:21" ht="15.75" thickBot="1">
      <c r="E196" s="750"/>
      <c r="F196" s="687" t="s">
        <v>211</v>
      </c>
      <c r="G196" s="688"/>
      <c r="H196" s="145">
        <v>5</v>
      </c>
      <c r="I196" s="387">
        <f aca="true" t="shared" si="28" ref="I196:T196">SUM(I192:I195)/10</f>
        <v>3</v>
      </c>
      <c r="J196" s="279">
        <f t="shared" si="28"/>
        <v>4.8</v>
      </c>
      <c r="K196" s="279">
        <f t="shared" si="28"/>
        <v>4.2</v>
      </c>
      <c r="L196" s="279">
        <f t="shared" si="28"/>
        <v>3.7</v>
      </c>
      <c r="M196" s="279">
        <f t="shared" si="28"/>
        <v>3.2</v>
      </c>
      <c r="N196" s="279">
        <f t="shared" si="28"/>
        <v>3.6</v>
      </c>
      <c r="O196" s="279">
        <f t="shared" si="28"/>
        <v>4.1</v>
      </c>
      <c r="P196" s="279">
        <f t="shared" si="28"/>
        <v>3.4</v>
      </c>
      <c r="Q196" s="279">
        <f t="shared" si="28"/>
        <v>4.1</v>
      </c>
      <c r="R196" s="279">
        <f t="shared" si="28"/>
        <v>4.7</v>
      </c>
      <c r="S196" s="279">
        <f t="shared" si="28"/>
        <v>3.5</v>
      </c>
      <c r="T196" s="279">
        <f t="shared" si="28"/>
        <v>4</v>
      </c>
      <c r="U196" s="25">
        <v>5</v>
      </c>
    </row>
    <row r="197" spans="5:21" ht="16.5" thickBot="1">
      <c r="E197" s="903" t="s">
        <v>361</v>
      </c>
      <c r="F197" s="903"/>
      <c r="G197" s="903"/>
      <c r="H197" s="300">
        <f>SUM(H187+H191+H196)</f>
        <v>11</v>
      </c>
      <c r="I197" s="346">
        <f aca="true" t="shared" si="29" ref="I197:U197">SUM(I187+I191+I196)</f>
        <v>7.6</v>
      </c>
      <c r="J197" s="346">
        <f t="shared" si="29"/>
        <v>10.5</v>
      </c>
      <c r="K197" s="346">
        <f t="shared" si="29"/>
        <v>10.100000000000001</v>
      </c>
      <c r="L197" s="346">
        <f t="shared" si="29"/>
        <v>8.5</v>
      </c>
      <c r="M197" s="346">
        <f t="shared" si="29"/>
        <v>8.3</v>
      </c>
      <c r="N197" s="346">
        <f t="shared" si="29"/>
        <v>9.3</v>
      </c>
      <c r="O197" s="346">
        <f t="shared" si="29"/>
        <v>9.899999999999999</v>
      </c>
      <c r="P197" s="346">
        <f t="shared" si="29"/>
        <v>8.2</v>
      </c>
      <c r="Q197" s="346">
        <f t="shared" si="29"/>
        <v>9.6</v>
      </c>
      <c r="R197" s="346">
        <f t="shared" si="29"/>
        <v>8.8</v>
      </c>
      <c r="S197" s="346">
        <f t="shared" si="29"/>
        <v>9.1</v>
      </c>
      <c r="T197" s="346">
        <f t="shared" si="29"/>
        <v>8.8</v>
      </c>
      <c r="U197" s="357">
        <f t="shared" si="29"/>
        <v>11</v>
      </c>
    </row>
    <row r="198" spans="5:21" ht="16.5" thickBot="1">
      <c r="E198" s="788" t="s">
        <v>362</v>
      </c>
      <c r="F198" s="788"/>
      <c r="G198" s="788"/>
      <c r="H198" s="302">
        <f aca="true" t="shared" si="30" ref="H198:U198">SUM(H99+H161+H182+H197)</f>
        <v>125</v>
      </c>
      <c r="I198" s="393">
        <f t="shared" si="30"/>
        <v>98.7</v>
      </c>
      <c r="J198" s="393">
        <f t="shared" si="30"/>
        <v>109.5</v>
      </c>
      <c r="K198" s="393">
        <f t="shared" si="30"/>
        <v>108.6</v>
      </c>
      <c r="L198" s="393">
        <f t="shared" si="30"/>
        <v>113.5</v>
      </c>
      <c r="M198" s="393">
        <f t="shared" si="30"/>
        <v>111.69999999999999</v>
      </c>
      <c r="N198" s="393">
        <f t="shared" si="30"/>
        <v>104.19999999999999</v>
      </c>
      <c r="O198" s="393">
        <f t="shared" si="30"/>
        <v>114.4</v>
      </c>
      <c r="P198" s="393">
        <f t="shared" si="30"/>
        <v>109.40000000000002</v>
      </c>
      <c r="Q198" s="393">
        <f t="shared" si="30"/>
        <v>109.60000000000001</v>
      </c>
      <c r="R198" s="393">
        <f t="shared" si="30"/>
        <v>105</v>
      </c>
      <c r="S198" s="393">
        <f t="shared" si="30"/>
        <v>113</v>
      </c>
      <c r="T198" s="393">
        <f t="shared" si="30"/>
        <v>107.89999999999999</v>
      </c>
      <c r="U198" s="357">
        <f t="shared" si="30"/>
        <v>127</v>
      </c>
    </row>
    <row r="199" spans="1:20" ht="15.75">
      <c r="A199" s="203"/>
      <c r="B199" s="301"/>
      <c r="C199" s="303"/>
      <c r="D199" s="303"/>
      <c r="E199" s="303"/>
      <c r="F199" s="303"/>
      <c r="G199" s="303"/>
      <c r="H199" s="303"/>
      <c r="I199" s="384"/>
      <c r="J199" s="384"/>
      <c r="K199" s="384"/>
      <c r="L199" s="384"/>
      <c r="M199" s="384"/>
      <c r="N199" s="384"/>
      <c r="O199" s="384"/>
      <c r="P199" s="384"/>
      <c r="Q199" s="384"/>
      <c r="R199" s="384"/>
      <c r="S199" s="384"/>
      <c r="T199" s="384"/>
    </row>
    <row r="200" spans="3:20" ht="13.5" thickBot="1">
      <c r="C200" s="260"/>
      <c r="D200" s="260"/>
      <c r="E200" s="260"/>
      <c r="F200" s="260"/>
      <c r="G200" s="260"/>
      <c r="H200" s="260"/>
      <c r="I200" s="386"/>
      <c r="J200" s="386"/>
      <c r="K200" s="386"/>
      <c r="L200" s="386"/>
      <c r="M200" s="386"/>
      <c r="N200" s="386"/>
      <c r="O200" s="386"/>
      <c r="P200" s="386"/>
      <c r="Q200" s="386"/>
      <c r="R200" s="386"/>
      <c r="S200" s="386"/>
      <c r="T200" s="386"/>
    </row>
    <row r="201" spans="1:20" ht="15.75">
      <c r="A201" s="927" t="s">
        <v>549</v>
      </c>
      <c r="B201" s="927"/>
      <c r="C201" s="927"/>
      <c r="D201" s="927"/>
      <c r="E201" s="927"/>
      <c r="F201" s="927"/>
      <c r="G201" s="927"/>
      <c r="H201" s="928"/>
      <c r="I201" s="365">
        <v>30</v>
      </c>
      <c r="J201" s="186">
        <v>10</v>
      </c>
      <c r="K201" s="245">
        <v>17</v>
      </c>
      <c r="L201" s="245">
        <v>2</v>
      </c>
      <c r="M201" s="186">
        <v>7</v>
      </c>
      <c r="N201" s="245">
        <v>28</v>
      </c>
      <c r="O201" s="186">
        <v>8</v>
      </c>
      <c r="P201" s="186">
        <v>11</v>
      </c>
      <c r="Q201" s="186">
        <v>14</v>
      </c>
      <c r="R201" s="245" t="s">
        <v>224</v>
      </c>
      <c r="S201" s="245">
        <v>9</v>
      </c>
      <c r="T201" s="245">
        <v>24</v>
      </c>
    </row>
    <row r="202" spans="1:20" ht="16.5" thickBot="1">
      <c r="A202" s="927" t="s">
        <v>550</v>
      </c>
      <c r="B202" s="927"/>
      <c r="C202" s="927"/>
      <c r="D202" s="927"/>
      <c r="E202" s="927"/>
      <c r="F202" s="927"/>
      <c r="G202" s="927"/>
      <c r="H202" s="928"/>
      <c r="I202" s="366">
        <v>34</v>
      </c>
      <c r="J202" s="316">
        <v>11</v>
      </c>
      <c r="K202" s="319">
        <v>15</v>
      </c>
      <c r="L202" s="319" t="s">
        <v>392</v>
      </c>
      <c r="M202" s="316">
        <v>7</v>
      </c>
      <c r="N202" s="319">
        <v>27</v>
      </c>
      <c r="O202" s="316">
        <v>3</v>
      </c>
      <c r="P202" s="316">
        <v>12</v>
      </c>
      <c r="Q202" s="316">
        <v>9</v>
      </c>
      <c r="R202" s="319" t="s">
        <v>552</v>
      </c>
      <c r="S202" s="319">
        <v>6</v>
      </c>
      <c r="T202" s="319">
        <v>16</v>
      </c>
    </row>
    <row r="203" spans="1:21" ht="15.75" thickBot="1">
      <c r="A203" s="65"/>
      <c r="B203" s="65"/>
      <c r="C203" s="65"/>
      <c r="D203" s="65"/>
      <c r="E203" s="65"/>
      <c r="F203" s="65"/>
      <c r="G203" s="65"/>
      <c r="H203" s="5"/>
      <c r="I203" s="147"/>
      <c r="J203" s="905"/>
      <c r="K203" s="905"/>
      <c r="L203" s="155"/>
      <c r="M203" s="688"/>
      <c r="N203" s="688"/>
      <c r="O203" s="688"/>
      <c r="P203" s="154"/>
      <c r="Q203" s="154"/>
      <c r="R203" s="259"/>
      <c r="S203" s="259"/>
      <c r="T203" s="304"/>
      <c r="U203" s="65"/>
    </row>
    <row r="204" spans="1:21" ht="16.5" thickBot="1">
      <c r="A204" s="253"/>
      <c r="B204" s="253"/>
      <c r="C204" s="253"/>
      <c r="D204" s="253"/>
      <c r="E204" s="253"/>
      <c r="F204" s="253"/>
      <c r="G204" s="253"/>
      <c r="H204" s="306"/>
      <c r="I204" s="311" t="s">
        <v>218</v>
      </c>
      <c r="J204" s="311" t="s">
        <v>186</v>
      </c>
      <c r="K204" s="311" t="s">
        <v>96</v>
      </c>
      <c r="L204" s="311" t="s">
        <v>191</v>
      </c>
      <c r="M204" s="311" t="s">
        <v>189</v>
      </c>
      <c r="N204" s="311" t="s">
        <v>188</v>
      </c>
      <c r="O204" s="310" t="s">
        <v>95</v>
      </c>
      <c r="P204" s="310" t="s">
        <v>347</v>
      </c>
      <c r="Q204" s="310" t="s">
        <v>346</v>
      </c>
      <c r="R204" s="311" t="s">
        <v>198</v>
      </c>
      <c r="S204" s="311" t="s">
        <v>199</v>
      </c>
      <c r="T204" s="311" t="s">
        <v>88</v>
      </c>
      <c r="U204" s="253"/>
    </row>
    <row r="205" spans="1:20" ht="15.75">
      <c r="A205" s="908" t="s">
        <v>79</v>
      </c>
      <c r="B205" s="908"/>
      <c r="C205" s="908"/>
      <c r="D205" s="908"/>
      <c r="E205" s="908"/>
      <c r="F205" s="908"/>
      <c r="G205" s="908"/>
      <c r="H205" s="909"/>
      <c r="I205" s="157">
        <f aca="true" t="shared" si="31" ref="I205:T205">SUM(I5+I15+I18+I22+I28+I31+I39+I44+I50+I77+I79+I89+I96+I143+I150+I151+I183)/10</f>
        <v>30.1</v>
      </c>
      <c r="J205" s="157">
        <f t="shared" si="31"/>
        <v>31.2</v>
      </c>
      <c r="K205" s="157">
        <f t="shared" si="31"/>
        <v>31.8</v>
      </c>
      <c r="L205" s="157">
        <f t="shared" si="31"/>
        <v>31.6</v>
      </c>
      <c r="M205" s="157">
        <f t="shared" si="31"/>
        <v>31.1</v>
      </c>
      <c r="N205" s="157">
        <f t="shared" si="31"/>
        <v>30.7</v>
      </c>
      <c r="O205" s="157">
        <f t="shared" si="31"/>
        <v>32.5</v>
      </c>
      <c r="P205" s="157">
        <f t="shared" si="31"/>
        <v>32.2</v>
      </c>
      <c r="Q205" s="157">
        <f t="shared" si="31"/>
        <v>32.7</v>
      </c>
      <c r="R205" s="157">
        <f t="shared" si="31"/>
        <v>30.8</v>
      </c>
      <c r="S205" s="157">
        <f t="shared" si="31"/>
        <v>32.6</v>
      </c>
      <c r="T205" s="157">
        <f t="shared" si="31"/>
        <v>32.3</v>
      </c>
    </row>
    <row r="206" spans="1:20" ht="15.75">
      <c r="A206" s="906" t="s">
        <v>84</v>
      </c>
      <c r="B206" s="906"/>
      <c r="C206" s="906"/>
      <c r="D206" s="906"/>
      <c r="E206" s="906"/>
      <c r="F206" s="906"/>
      <c r="G206" s="906"/>
      <c r="H206" s="907"/>
      <c r="I206" s="159">
        <f aca="true" t="shared" si="32" ref="I206:T206">SUM(I198)</f>
        <v>98.7</v>
      </c>
      <c r="J206" s="159">
        <f t="shared" si="32"/>
        <v>109.5</v>
      </c>
      <c r="K206" s="159">
        <f t="shared" si="32"/>
        <v>108.6</v>
      </c>
      <c r="L206" s="159">
        <f t="shared" si="32"/>
        <v>113.5</v>
      </c>
      <c r="M206" s="159">
        <f t="shared" si="32"/>
        <v>111.69999999999999</v>
      </c>
      <c r="N206" s="159">
        <f t="shared" si="32"/>
        <v>104.19999999999999</v>
      </c>
      <c r="O206" s="159">
        <f t="shared" si="32"/>
        <v>114.4</v>
      </c>
      <c r="P206" s="159">
        <f t="shared" si="32"/>
        <v>109.40000000000002</v>
      </c>
      <c r="Q206" s="159">
        <f t="shared" si="32"/>
        <v>109.60000000000001</v>
      </c>
      <c r="R206" s="159">
        <f t="shared" si="32"/>
        <v>105</v>
      </c>
      <c r="S206" s="159">
        <f t="shared" si="32"/>
        <v>113</v>
      </c>
      <c r="T206" s="159">
        <f t="shared" si="32"/>
        <v>107.89999999999999</v>
      </c>
    </row>
    <row r="207" spans="1:20" ht="15.75">
      <c r="A207" s="906" t="s">
        <v>81</v>
      </c>
      <c r="B207" s="906"/>
      <c r="C207" s="906"/>
      <c r="D207" s="906"/>
      <c r="E207" s="906"/>
      <c r="F207" s="906"/>
      <c r="G207" s="906"/>
      <c r="H207" s="907"/>
      <c r="I207" s="205">
        <f aca="true" t="shared" si="33" ref="I207:T207">I206/1.25</f>
        <v>78.96000000000001</v>
      </c>
      <c r="J207" s="205">
        <f t="shared" si="33"/>
        <v>87.6</v>
      </c>
      <c r="K207" s="205">
        <f t="shared" si="33"/>
        <v>86.88</v>
      </c>
      <c r="L207" s="205">
        <f t="shared" si="33"/>
        <v>90.8</v>
      </c>
      <c r="M207" s="205">
        <f t="shared" si="33"/>
        <v>89.35999999999999</v>
      </c>
      <c r="N207" s="205">
        <f t="shared" si="33"/>
        <v>83.35999999999999</v>
      </c>
      <c r="O207" s="205">
        <f t="shared" si="33"/>
        <v>91.52000000000001</v>
      </c>
      <c r="P207" s="205">
        <f t="shared" si="33"/>
        <v>87.52000000000001</v>
      </c>
      <c r="Q207" s="205">
        <f t="shared" si="33"/>
        <v>87.68</v>
      </c>
      <c r="R207" s="205">
        <f t="shared" si="33"/>
        <v>84</v>
      </c>
      <c r="S207" s="205">
        <f t="shared" si="33"/>
        <v>90.4</v>
      </c>
      <c r="T207" s="205">
        <f t="shared" si="33"/>
        <v>86.32</v>
      </c>
    </row>
    <row r="208" spans="1:20" ht="15.75">
      <c r="A208" s="906" t="s">
        <v>80</v>
      </c>
      <c r="B208" s="906"/>
      <c r="C208" s="906"/>
      <c r="D208" s="906"/>
      <c r="E208" s="906"/>
      <c r="F208" s="906"/>
      <c r="G208" s="906"/>
      <c r="H208" s="907"/>
      <c r="I208" s="36">
        <v>12</v>
      </c>
      <c r="J208" s="36">
        <v>6</v>
      </c>
      <c r="K208" s="20">
        <v>8</v>
      </c>
      <c r="L208" s="36">
        <v>2</v>
      </c>
      <c r="M208" s="36">
        <v>4</v>
      </c>
      <c r="N208" s="36">
        <v>11</v>
      </c>
      <c r="O208" s="36">
        <v>1</v>
      </c>
      <c r="P208" s="36">
        <v>7</v>
      </c>
      <c r="Q208" s="36">
        <v>5</v>
      </c>
      <c r="R208" s="36">
        <v>10</v>
      </c>
      <c r="S208" s="36">
        <v>3</v>
      </c>
      <c r="T208" s="36">
        <v>9</v>
      </c>
    </row>
    <row r="209" spans="1:20" ht="16.5" thickBot="1">
      <c r="A209" s="906" t="s">
        <v>86</v>
      </c>
      <c r="B209" s="906"/>
      <c r="C209" s="906"/>
      <c r="D209" s="906"/>
      <c r="E209" s="906"/>
      <c r="F209" s="906"/>
      <c r="G209" s="906"/>
      <c r="H209" s="907"/>
      <c r="I209" s="200">
        <v>34</v>
      </c>
      <c r="J209" s="200">
        <v>11</v>
      </c>
      <c r="K209" s="200">
        <v>15</v>
      </c>
      <c r="L209" s="200" t="s">
        <v>392</v>
      </c>
      <c r="M209" s="200">
        <v>7</v>
      </c>
      <c r="N209" s="200">
        <v>27</v>
      </c>
      <c r="O209" s="200">
        <v>3</v>
      </c>
      <c r="P209" s="200">
        <v>12</v>
      </c>
      <c r="Q209" s="200">
        <v>9</v>
      </c>
      <c r="R209" s="200" t="s">
        <v>552</v>
      </c>
      <c r="S209" s="200">
        <v>6</v>
      </c>
      <c r="T209" s="200">
        <v>16</v>
      </c>
    </row>
    <row r="210" spans="1:20" ht="15.75">
      <c r="A210" s="79"/>
      <c r="B210" s="79"/>
      <c r="C210" s="79"/>
      <c r="D210" s="79"/>
      <c r="E210" s="79"/>
      <c r="F210" s="79"/>
      <c r="G210" s="950">
        <v>2014</v>
      </c>
      <c r="H210" s="926"/>
      <c r="I210" s="405">
        <f aca="true" t="shared" si="34" ref="I210:T210">I206/1.25</f>
        <v>78.96000000000001</v>
      </c>
      <c r="J210" s="405">
        <f t="shared" si="34"/>
        <v>87.6</v>
      </c>
      <c r="K210" s="405">
        <f t="shared" si="34"/>
        <v>86.88</v>
      </c>
      <c r="L210" s="405">
        <f t="shared" si="34"/>
        <v>90.8</v>
      </c>
      <c r="M210" s="405">
        <f t="shared" si="34"/>
        <v>89.35999999999999</v>
      </c>
      <c r="N210" s="405">
        <f t="shared" si="34"/>
        <v>83.35999999999999</v>
      </c>
      <c r="O210" s="405">
        <f t="shared" si="34"/>
        <v>91.52000000000001</v>
      </c>
      <c r="P210" s="405">
        <f t="shared" si="34"/>
        <v>87.52000000000001</v>
      </c>
      <c r="Q210" s="405">
        <f t="shared" si="34"/>
        <v>87.68</v>
      </c>
      <c r="R210" s="405">
        <f t="shared" si="34"/>
        <v>84</v>
      </c>
      <c r="S210" s="405">
        <f t="shared" si="34"/>
        <v>90.4</v>
      </c>
      <c r="T210" s="405">
        <f t="shared" si="34"/>
        <v>86.32</v>
      </c>
    </row>
    <row r="211" spans="7:20" ht="16.5" thickBot="1">
      <c r="G211" s="951">
        <v>2013</v>
      </c>
      <c r="H211" s="924"/>
      <c r="I211" s="358">
        <v>79.52</v>
      </c>
      <c r="J211" s="251">
        <v>86.4</v>
      </c>
      <c r="K211" s="251">
        <v>84</v>
      </c>
      <c r="L211" s="251">
        <v>90.24</v>
      </c>
      <c r="M211" s="251">
        <v>87.92</v>
      </c>
      <c r="N211" s="251">
        <v>82.68</v>
      </c>
      <c r="O211" s="251">
        <v>88.24</v>
      </c>
      <c r="P211" s="251">
        <v>86.32</v>
      </c>
      <c r="Q211" s="251">
        <v>85.2</v>
      </c>
      <c r="R211" s="251">
        <v>82</v>
      </c>
      <c r="S211" s="251">
        <v>87</v>
      </c>
      <c r="T211" s="251">
        <v>83.12</v>
      </c>
    </row>
    <row r="212" spans="1:21" ht="15.75">
      <c r="A212" s="254"/>
      <c r="B212" s="254"/>
      <c r="C212" s="254"/>
      <c r="D212" s="254"/>
      <c r="E212" s="254"/>
      <c r="F212" s="254"/>
      <c r="G212" s="254"/>
      <c r="H212" s="255"/>
      <c r="I212" s="257"/>
      <c r="J212" s="254"/>
      <c r="K212" s="254"/>
      <c r="L212" s="254"/>
      <c r="M212" s="254"/>
      <c r="N212" s="254"/>
      <c r="O212" s="254"/>
      <c r="P212" s="254"/>
      <c r="Q212" s="254"/>
      <c r="R212" s="254"/>
      <c r="S212" s="254"/>
      <c r="T212" s="254"/>
      <c r="U212" s="254"/>
    </row>
    <row r="213" spans="8:20" ht="15">
      <c r="H213" s="514">
        <v>94</v>
      </c>
      <c r="I213" s="83"/>
      <c r="J213" s="83"/>
      <c r="K213" s="83"/>
      <c r="L213" s="83"/>
      <c r="M213" s="83"/>
      <c r="N213" s="83"/>
      <c r="O213" s="83"/>
      <c r="P213" s="83"/>
      <c r="Q213" s="83"/>
      <c r="R213" s="83"/>
      <c r="S213" s="83"/>
      <c r="T213" s="83"/>
    </row>
    <row r="214" spans="8:21" ht="15">
      <c r="H214" s="515">
        <v>92</v>
      </c>
      <c r="I214" s="148"/>
      <c r="J214" s="83"/>
      <c r="K214" s="83"/>
      <c r="L214" s="95"/>
      <c r="M214" s="83"/>
      <c r="N214" s="83"/>
      <c r="O214" s="83"/>
      <c r="P214" s="83"/>
      <c r="Q214" s="83"/>
      <c r="R214" s="83"/>
      <c r="S214" s="83"/>
      <c r="T214" s="83"/>
      <c r="U214" s="512">
        <v>92</v>
      </c>
    </row>
    <row r="215" spans="8:21" ht="15">
      <c r="H215" s="515">
        <v>90</v>
      </c>
      <c r="I215" s="148"/>
      <c r="J215" s="83"/>
      <c r="K215" s="83"/>
      <c r="L215" s="95"/>
      <c r="M215" s="83"/>
      <c r="N215" s="83"/>
      <c r="O215" s="226"/>
      <c r="P215" s="83"/>
      <c r="Q215" s="83"/>
      <c r="R215" s="95"/>
      <c r="S215" s="83"/>
      <c r="T215" s="83"/>
      <c r="U215" s="513">
        <v>90</v>
      </c>
    </row>
    <row r="216" spans="8:21" ht="15">
      <c r="H216" s="515">
        <v>88</v>
      </c>
      <c r="I216" s="148"/>
      <c r="J216" s="95"/>
      <c r="K216" s="83"/>
      <c r="L216" s="226"/>
      <c r="M216" s="226"/>
      <c r="N216" s="83"/>
      <c r="O216" s="226"/>
      <c r="P216" s="95"/>
      <c r="Q216" s="83"/>
      <c r="R216" s="95"/>
      <c r="S216" s="226"/>
      <c r="T216" s="83"/>
      <c r="U216" s="513">
        <v>88</v>
      </c>
    </row>
    <row r="217" spans="8:21" ht="15">
      <c r="H217" s="515">
        <v>86</v>
      </c>
      <c r="I217" s="149"/>
      <c r="J217" s="226"/>
      <c r="K217" s="83"/>
      <c r="L217" s="226"/>
      <c r="M217" s="109"/>
      <c r="N217" s="83"/>
      <c r="O217" s="109"/>
      <c r="P217" s="109"/>
      <c r="Q217" s="226"/>
      <c r="R217" s="95"/>
      <c r="S217" s="226"/>
      <c r="T217" s="95"/>
      <c r="U217" s="513">
        <v>86</v>
      </c>
    </row>
    <row r="218" spans="8:22" ht="16.5" thickBot="1">
      <c r="H218" s="515">
        <v>84</v>
      </c>
      <c r="I218" s="150"/>
      <c r="J218" s="227"/>
      <c r="K218" s="227"/>
      <c r="L218" s="227"/>
      <c r="M218" s="110"/>
      <c r="N218" s="106"/>
      <c r="O218" s="110"/>
      <c r="P218" s="110"/>
      <c r="Q218" s="110"/>
      <c r="R218" s="108"/>
      <c r="S218" s="227"/>
      <c r="T218" s="227"/>
      <c r="U218" s="530">
        <v>84</v>
      </c>
      <c r="V218" s="528" t="s">
        <v>555</v>
      </c>
    </row>
    <row r="219" spans="8:21" ht="15">
      <c r="H219" s="515">
        <v>82</v>
      </c>
      <c r="I219" s="170"/>
      <c r="J219" s="111"/>
      <c r="K219" s="242"/>
      <c r="L219" s="242"/>
      <c r="M219" s="111"/>
      <c r="N219" s="242"/>
      <c r="O219" s="111"/>
      <c r="P219" s="111"/>
      <c r="Q219" s="111"/>
      <c r="R219" s="242"/>
      <c r="S219" s="242"/>
      <c r="T219" s="242"/>
      <c r="U219" s="512">
        <v>82</v>
      </c>
    </row>
    <row r="220" spans="8:21" ht="15">
      <c r="H220" s="515">
        <v>80</v>
      </c>
      <c r="I220" s="149"/>
      <c r="J220" s="109"/>
      <c r="K220" s="226"/>
      <c r="L220" s="226"/>
      <c r="M220" s="109"/>
      <c r="N220" s="226"/>
      <c r="O220" s="109"/>
      <c r="P220" s="109"/>
      <c r="Q220" s="109"/>
      <c r="R220" s="226"/>
      <c r="S220" s="226"/>
      <c r="T220" s="226"/>
      <c r="U220" s="513">
        <v>80</v>
      </c>
    </row>
    <row r="221" spans="8:21" ht="15">
      <c r="H221" s="515">
        <v>78</v>
      </c>
      <c r="I221" s="149"/>
      <c r="J221" s="109"/>
      <c r="K221" s="226"/>
      <c r="L221" s="226"/>
      <c r="M221" s="109"/>
      <c r="N221" s="226"/>
      <c r="O221" s="109"/>
      <c r="P221" s="109"/>
      <c r="Q221" s="109"/>
      <c r="R221" s="226"/>
      <c r="S221" s="226"/>
      <c r="T221" s="226"/>
      <c r="U221" s="513">
        <v>78</v>
      </c>
    </row>
    <row r="222" spans="8:21" ht="15.75" thickBot="1">
      <c r="H222" s="515">
        <v>76</v>
      </c>
      <c r="I222" s="368"/>
      <c r="J222" s="110"/>
      <c r="K222" s="227"/>
      <c r="L222" s="227"/>
      <c r="M222" s="110"/>
      <c r="N222" s="227"/>
      <c r="O222" s="110"/>
      <c r="P222" s="110"/>
      <c r="Q222" s="110"/>
      <c r="R222" s="227"/>
      <c r="S222" s="227"/>
      <c r="T222" s="227"/>
      <c r="U222" s="513">
        <v>76</v>
      </c>
    </row>
    <row r="223" spans="8:21" ht="15">
      <c r="H223" s="515">
        <v>74</v>
      </c>
      <c r="I223" s="369"/>
      <c r="J223" s="111"/>
      <c r="K223" s="242"/>
      <c r="L223" s="242"/>
      <c r="M223" s="111"/>
      <c r="N223" s="242"/>
      <c r="O223" s="111"/>
      <c r="P223" s="111"/>
      <c r="Q223" s="111"/>
      <c r="R223" s="242"/>
      <c r="S223" s="242"/>
      <c r="T223" s="242"/>
      <c r="U223" s="513">
        <v>74</v>
      </c>
    </row>
    <row r="224" spans="8:21" ht="15">
      <c r="H224" s="515">
        <v>72</v>
      </c>
      <c r="I224" s="367"/>
      <c r="J224" s="109"/>
      <c r="K224" s="226"/>
      <c r="L224" s="226"/>
      <c r="M224" s="109"/>
      <c r="N224" s="226"/>
      <c r="O224" s="109"/>
      <c r="P224" s="109"/>
      <c r="Q224" s="109"/>
      <c r="R224" s="226"/>
      <c r="S224" s="226"/>
      <c r="T224" s="226"/>
      <c r="U224" s="513">
        <v>72</v>
      </c>
    </row>
    <row r="225" spans="8:21" ht="15">
      <c r="H225" s="515">
        <v>70</v>
      </c>
      <c r="I225" s="367"/>
      <c r="J225" s="109"/>
      <c r="K225" s="226"/>
      <c r="L225" s="226"/>
      <c r="M225" s="109"/>
      <c r="N225" s="226"/>
      <c r="O225" s="109"/>
      <c r="P225" s="109"/>
      <c r="Q225" s="109"/>
      <c r="R225" s="226"/>
      <c r="S225" s="226"/>
      <c r="T225" s="226"/>
      <c r="U225" s="513">
        <v>70</v>
      </c>
    </row>
    <row r="226" spans="8:21" ht="15.75" thickBot="1">
      <c r="H226" s="515">
        <v>68</v>
      </c>
      <c r="I226" s="368"/>
      <c r="J226" s="110"/>
      <c r="K226" s="227"/>
      <c r="L226" s="227"/>
      <c r="M226" s="110"/>
      <c r="N226" s="227"/>
      <c r="O226" s="110"/>
      <c r="P226" s="110"/>
      <c r="Q226" s="110"/>
      <c r="R226" s="227"/>
      <c r="S226" s="227"/>
      <c r="T226" s="227"/>
      <c r="U226" s="513">
        <v>68</v>
      </c>
    </row>
    <row r="227" spans="8:21" ht="15">
      <c r="H227" s="515">
        <v>66</v>
      </c>
      <c r="I227" s="369"/>
      <c r="J227" s="111"/>
      <c r="K227" s="242"/>
      <c r="L227" s="242"/>
      <c r="M227" s="111"/>
      <c r="N227" s="242"/>
      <c r="O227" s="111"/>
      <c r="P227" s="111"/>
      <c r="Q227" s="111"/>
      <c r="R227" s="242"/>
      <c r="S227" s="242"/>
      <c r="T227" s="242"/>
      <c r="U227" s="513">
        <v>66</v>
      </c>
    </row>
    <row r="228" spans="8:21" ht="15.75" thickBot="1">
      <c r="H228" s="515">
        <v>64</v>
      </c>
      <c r="I228" s="370"/>
      <c r="J228" s="211"/>
      <c r="K228" s="243"/>
      <c r="L228" s="243"/>
      <c r="M228" s="211"/>
      <c r="N228" s="243"/>
      <c r="O228" s="211"/>
      <c r="P228" s="211"/>
      <c r="Q228" s="211"/>
      <c r="R228" s="243"/>
      <c r="S228" s="243"/>
      <c r="T228" s="243"/>
      <c r="U228" s="513">
        <v>64</v>
      </c>
    </row>
    <row r="229" spans="8:20" ht="16.5" thickBot="1">
      <c r="H229" s="99"/>
      <c r="I229" s="244" t="s">
        <v>218</v>
      </c>
      <c r="J229" s="212" t="s">
        <v>186</v>
      </c>
      <c r="K229" s="244" t="s">
        <v>96</v>
      </c>
      <c r="L229" s="244" t="s">
        <v>191</v>
      </c>
      <c r="M229" s="212" t="s">
        <v>189</v>
      </c>
      <c r="N229" s="244" t="s">
        <v>188</v>
      </c>
      <c r="O229" s="212" t="s">
        <v>95</v>
      </c>
      <c r="P229" s="212" t="s">
        <v>93</v>
      </c>
      <c r="Q229" s="212" t="s">
        <v>91</v>
      </c>
      <c r="R229" s="244" t="s">
        <v>198</v>
      </c>
      <c r="S229" s="334" t="s">
        <v>199</v>
      </c>
      <c r="T229" s="244" t="s">
        <v>88</v>
      </c>
    </row>
    <row r="231" spans="17:20" ht="15.75">
      <c r="Q231" s="901" t="s">
        <v>87</v>
      </c>
      <c r="R231" s="901"/>
      <c r="S231" s="952">
        <f ca="1">TODAY()</f>
        <v>42336</v>
      </c>
      <c r="T231" s="953"/>
    </row>
    <row r="233" ht="12.75">
      <c r="M233" s="249" t="s">
        <v>221</v>
      </c>
    </row>
  </sheetData>
  <sheetProtection/>
  <mergeCells count="563">
    <mergeCell ref="A209:H209"/>
    <mergeCell ref="G210:H210"/>
    <mergeCell ref="G211:H211"/>
    <mergeCell ref="S231:T231"/>
    <mergeCell ref="A205:H205"/>
    <mergeCell ref="A206:H206"/>
    <mergeCell ref="A207:H207"/>
    <mergeCell ref="A208:H208"/>
    <mergeCell ref="E197:G197"/>
    <mergeCell ref="E198:G198"/>
    <mergeCell ref="A201:H201"/>
    <mergeCell ref="A202:H202"/>
    <mergeCell ref="J203:K203"/>
    <mergeCell ref="M203:O203"/>
    <mergeCell ref="T188:T189"/>
    <mergeCell ref="U188:U189"/>
    <mergeCell ref="F191:G191"/>
    <mergeCell ref="E192:E196"/>
    <mergeCell ref="F196:G196"/>
    <mergeCell ref="S188:S189"/>
    <mergeCell ref="Q188:Q189"/>
    <mergeCell ref="R188:R189"/>
    <mergeCell ref="N188:N189"/>
    <mergeCell ref="O188:O189"/>
    <mergeCell ref="P188:P189"/>
    <mergeCell ref="L188:L189"/>
    <mergeCell ref="M188:M189"/>
    <mergeCell ref="J188:J189"/>
    <mergeCell ref="K188:K189"/>
    <mergeCell ref="T183:T184"/>
    <mergeCell ref="P183:P184"/>
    <mergeCell ref="L183:L184"/>
    <mergeCell ref="M183:M184"/>
    <mergeCell ref="J183:J184"/>
    <mergeCell ref="U183:U184"/>
    <mergeCell ref="F187:G187"/>
    <mergeCell ref="E188:E191"/>
    <mergeCell ref="H188:H189"/>
    <mergeCell ref="I188:I189"/>
    <mergeCell ref="S183:S184"/>
    <mergeCell ref="Q183:Q184"/>
    <mergeCell ref="R183:R184"/>
    <mergeCell ref="N183:N184"/>
    <mergeCell ref="O183:O184"/>
    <mergeCell ref="K183:K184"/>
    <mergeCell ref="E182:G182"/>
    <mergeCell ref="E183:E187"/>
    <mergeCell ref="H183:H184"/>
    <mergeCell ref="I183:I184"/>
    <mergeCell ref="T178:T179"/>
    <mergeCell ref="L178:L179"/>
    <mergeCell ref="H178:H179"/>
    <mergeCell ref="I178:I179"/>
    <mergeCell ref="J178:J179"/>
    <mergeCell ref="U178:U179"/>
    <mergeCell ref="F181:G181"/>
    <mergeCell ref="R178:R179"/>
    <mergeCell ref="S178:S179"/>
    <mergeCell ref="Q178:Q179"/>
    <mergeCell ref="M178:M179"/>
    <mergeCell ref="N178:N179"/>
    <mergeCell ref="O178:O179"/>
    <mergeCell ref="P178:P179"/>
    <mergeCell ref="K178:K179"/>
    <mergeCell ref="T176:T177"/>
    <mergeCell ref="R176:R177"/>
    <mergeCell ref="P176:P177"/>
    <mergeCell ref="Q176:Q177"/>
    <mergeCell ref="L176:L177"/>
    <mergeCell ref="M176:M177"/>
    <mergeCell ref="N176:N177"/>
    <mergeCell ref="O176:O177"/>
    <mergeCell ref="K176:K177"/>
    <mergeCell ref="H176:H177"/>
    <mergeCell ref="I176:I177"/>
    <mergeCell ref="J176:J177"/>
    <mergeCell ref="U170:U171"/>
    <mergeCell ref="F173:G173"/>
    <mergeCell ref="N170:N171"/>
    <mergeCell ref="J170:J171"/>
    <mergeCell ref="K170:K171"/>
    <mergeCell ref="S176:S177"/>
    <mergeCell ref="E174:E175"/>
    <mergeCell ref="F175:G175"/>
    <mergeCell ref="S170:S171"/>
    <mergeCell ref="T170:T171"/>
    <mergeCell ref="R170:R171"/>
    <mergeCell ref="O170:O171"/>
    <mergeCell ref="P170:P171"/>
    <mergeCell ref="Q170:Q171"/>
    <mergeCell ref="L170:L171"/>
    <mergeCell ref="M170:M171"/>
    <mergeCell ref="U164:U168"/>
    <mergeCell ref="F169:G169"/>
    <mergeCell ref="E170:E173"/>
    <mergeCell ref="H170:H171"/>
    <mergeCell ref="I170:I171"/>
    <mergeCell ref="S164:S168"/>
    <mergeCell ref="T164:T168"/>
    <mergeCell ref="R164:R168"/>
    <mergeCell ref="O164:O168"/>
    <mergeCell ref="P164:P168"/>
    <mergeCell ref="Q164:Q168"/>
    <mergeCell ref="L164:L168"/>
    <mergeCell ref="M164:M168"/>
    <mergeCell ref="N164:N168"/>
    <mergeCell ref="J164:J168"/>
    <mergeCell ref="K164:K168"/>
    <mergeCell ref="U158:U159"/>
    <mergeCell ref="F160:G160"/>
    <mergeCell ref="E161:G161"/>
    <mergeCell ref="E164:E169"/>
    <mergeCell ref="H164:H168"/>
    <mergeCell ref="I164:I168"/>
    <mergeCell ref="S158:S159"/>
    <mergeCell ref="T158:T159"/>
    <mergeCell ref="R158:R159"/>
    <mergeCell ref="P158:P159"/>
    <mergeCell ref="Q158:Q159"/>
    <mergeCell ref="L158:L159"/>
    <mergeCell ref="M158:M159"/>
    <mergeCell ref="N158:N159"/>
    <mergeCell ref="O158:O159"/>
    <mergeCell ref="K158:K159"/>
    <mergeCell ref="T155:T157"/>
    <mergeCell ref="U155:U157"/>
    <mergeCell ref="H158:H159"/>
    <mergeCell ref="I158:I159"/>
    <mergeCell ref="J158:J159"/>
    <mergeCell ref="S155:S157"/>
    <mergeCell ref="Q155:Q157"/>
    <mergeCell ref="R155:R157"/>
    <mergeCell ref="N155:N157"/>
    <mergeCell ref="O155:O157"/>
    <mergeCell ref="P155:P157"/>
    <mergeCell ref="L155:L157"/>
    <mergeCell ref="M155:M157"/>
    <mergeCell ref="J155:J157"/>
    <mergeCell ref="K155:K157"/>
    <mergeCell ref="E150:E154"/>
    <mergeCell ref="E155:E160"/>
    <mergeCell ref="H155:H157"/>
    <mergeCell ref="I155:I157"/>
    <mergeCell ref="T146:T148"/>
    <mergeCell ref="U146:U148"/>
    <mergeCell ref="R146:R148"/>
    <mergeCell ref="S146:S148"/>
    <mergeCell ref="Q146:Q148"/>
    <mergeCell ref="M146:M148"/>
    <mergeCell ref="N146:N148"/>
    <mergeCell ref="O146:O148"/>
    <mergeCell ref="P146:P148"/>
    <mergeCell ref="K146:K148"/>
    <mergeCell ref="L146:L148"/>
    <mergeCell ref="F145:G145"/>
    <mergeCell ref="E146:E149"/>
    <mergeCell ref="H146:H148"/>
    <mergeCell ref="I146:I148"/>
    <mergeCell ref="F149:G149"/>
    <mergeCell ref="T143:T144"/>
    <mergeCell ref="U143:U144"/>
    <mergeCell ref="R143:R144"/>
    <mergeCell ref="S143:S144"/>
    <mergeCell ref="Q143:Q144"/>
    <mergeCell ref="M143:M144"/>
    <mergeCell ref="N143:N144"/>
    <mergeCell ref="O143:O144"/>
    <mergeCell ref="P143:P144"/>
    <mergeCell ref="K143:K144"/>
    <mergeCell ref="L143:L144"/>
    <mergeCell ref="U140:U142"/>
    <mergeCell ref="H143:H144"/>
    <mergeCell ref="I143:I144"/>
    <mergeCell ref="J143:J144"/>
    <mergeCell ref="S140:S142"/>
    <mergeCell ref="T140:T142"/>
    <mergeCell ref="R140:R142"/>
    <mergeCell ref="P140:P142"/>
    <mergeCell ref="Q140:Q142"/>
    <mergeCell ref="L140:L142"/>
    <mergeCell ref="M140:M142"/>
    <mergeCell ref="N140:N142"/>
    <mergeCell ref="O140:O142"/>
    <mergeCell ref="K140:K142"/>
    <mergeCell ref="H140:H142"/>
    <mergeCell ref="I140:I142"/>
    <mergeCell ref="J140:J142"/>
    <mergeCell ref="T137:T139"/>
    <mergeCell ref="U137:U139"/>
    <mergeCell ref="R137:R139"/>
    <mergeCell ref="S137:S139"/>
    <mergeCell ref="Q137:Q139"/>
    <mergeCell ref="M137:M139"/>
    <mergeCell ref="N137:N139"/>
    <mergeCell ref="O137:O139"/>
    <mergeCell ref="P137:P139"/>
    <mergeCell ref="K137:K139"/>
    <mergeCell ref="L137:L139"/>
    <mergeCell ref="U134:U135"/>
    <mergeCell ref="E137:E145"/>
    <mergeCell ref="H137:H139"/>
    <mergeCell ref="I137:I139"/>
    <mergeCell ref="J137:J139"/>
    <mergeCell ref="S134:S135"/>
    <mergeCell ref="T134:T135"/>
    <mergeCell ref="R134:R135"/>
    <mergeCell ref="P134:P135"/>
    <mergeCell ref="Q134:Q135"/>
    <mergeCell ref="L134:L135"/>
    <mergeCell ref="M134:M135"/>
    <mergeCell ref="N134:N135"/>
    <mergeCell ref="O134:O135"/>
    <mergeCell ref="K134:K135"/>
    <mergeCell ref="I134:I135"/>
    <mergeCell ref="J134:J135"/>
    <mergeCell ref="T129:T133"/>
    <mergeCell ref="U129:U133"/>
    <mergeCell ref="R129:R133"/>
    <mergeCell ref="S129:S133"/>
    <mergeCell ref="Q129:Q133"/>
    <mergeCell ref="M129:M133"/>
    <mergeCell ref="N129:N133"/>
    <mergeCell ref="P129:P133"/>
    <mergeCell ref="K129:K133"/>
    <mergeCell ref="L129:L133"/>
    <mergeCell ref="T124:T127"/>
    <mergeCell ref="U124:U127"/>
    <mergeCell ref="M124:M127"/>
    <mergeCell ref="I129:I133"/>
    <mergeCell ref="J129:J133"/>
    <mergeCell ref="S124:S127"/>
    <mergeCell ref="Q124:Q127"/>
    <mergeCell ref="R124:R127"/>
    <mergeCell ref="N124:N127"/>
    <mergeCell ref="O124:O127"/>
    <mergeCell ref="P124:P127"/>
    <mergeCell ref="L124:L127"/>
    <mergeCell ref="O129:O133"/>
    <mergeCell ref="E124:E136"/>
    <mergeCell ref="H124:H127"/>
    <mergeCell ref="I124:I127"/>
    <mergeCell ref="J124:J127"/>
    <mergeCell ref="S118:S122"/>
    <mergeCell ref="T118:T122"/>
    <mergeCell ref="R118:R122"/>
    <mergeCell ref="P118:P122"/>
    <mergeCell ref="Q118:Q122"/>
    <mergeCell ref="H129:H133"/>
    <mergeCell ref="N118:N122"/>
    <mergeCell ref="O118:O122"/>
    <mergeCell ref="K118:K122"/>
    <mergeCell ref="U115:U117"/>
    <mergeCell ref="M115:M117"/>
    <mergeCell ref="N115:N117"/>
    <mergeCell ref="U118:U122"/>
    <mergeCell ref="J118:J122"/>
    <mergeCell ref="S115:S117"/>
    <mergeCell ref="T115:T117"/>
    <mergeCell ref="R115:R117"/>
    <mergeCell ref="O115:O117"/>
    <mergeCell ref="P115:P117"/>
    <mergeCell ref="Q115:Q117"/>
    <mergeCell ref="L115:L117"/>
    <mergeCell ref="L118:L122"/>
    <mergeCell ref="M118:M122"/>
    <mergeCell ref="U111:U113"/>
    <mergeCell ref="F114:G114"/>
    <mergeCell ref="E115:E123"/>
    <mergeCell ref="H115:H117"/>
    <mergeCell ref="I115:I117"/>
    <mergeCell ref="S111:S113"/>
    <mergeCell ref="T111:T113"/>
    <mergeCell ref="R111:R113"/>
    <mergeCell ref="H118:H122"/>
    <mergeCell ref="I118:I122"/>
    <mergeCell ref="P111:P113"/>
    <mergeCell ref="Q111:Q113"/>
    <mergeCell ref="L111:L113"/>
    <mergeCell ref="M111:M113"/>
    <mergeCell ref="N111:N113"/>
    <mergeCell ref="J115:J117"/>
    <mergeCell ref="K115:K117"/>
    <mergeCell ref="H111:H113"/>
    <mergeCell ref="I111:I113"/>
    <mergeCell ref="J111:J113"/>
    <mergeCell ref="S108:S109"/>
    <mergeCell ref="T108:T109"/>
    <mergeCell ref="R108:R109"/>
    <mergeCell ref="P108:P109"/>
    <mergeCell ref="Q108:Q109"/>
    <mergeCell ref="L108:L109"/>
    <mergeCell ref="O111:O113"/>
    <mergeCell ref="M108:M109"/>
    <mergeCell ref="N108:N109"/>
    <mergeCell ref="O108:O109"/>
    <mergeCell ref="K108:K109"/>
    <mergeCell ref="T104:T107"/>
    <mergeCell ref="U104:U107"/>
    <mergeCell ref="M104:M107"/>
    <mergeCell ref="U108:U109"/>
    <mergeCell ref="H108:H109"/>
    <mergeCell ref="I108:I109"/>
    <mergeCell ref="J108:J109"/>
    <mergeCell ref="S104:S107"/>
    <mergeCell ref="Q104:Q107"/>
    <mergeCell ref="R104:R107"/>
    <mergeCell ref="N104:N107"/>
    <mergeCell ref="O104:O107"/>
    <mergeCell ref="P104:P107"/>
    <mergeCell ref="L104:L107"/>
    <mergeCell ref="J104:J107"/>
    <mergeCell ref="K104:K107"/>
    <mergeCell ref="G101:G102"/>
    <mergeCell ref="H101:H102"/>
    <mergeCell ref="U101:U102"/>
    <mergeCell ref="E103:E114"/>
    <mergeCell ref="H104:H107"/>
    <mergeCell ref="I104:I107"/>
    <mergeCell ref="S100:S102"/>
    <mergeCell ref="T100:T102"/>
    <mergeCell ref="R100:R102"/>
    <mergeCell ref="O100:O102"/>
    <mergeCell ref="P100:P102"/>
    <mergeCell ref="Q100:Q102"/>
    <mergeCell ref="L100:L102"/>
    <mergeCell ref="M100:M102"/>
    <mergeCell ref="N100:N102"/>
    <mergeCell ref="J100:J102"/>
    <mergeCell ref="K100:K102"/>
    <mergeCell ref="E98:G98"/>
    <mergeCell ref="E99:G99"/>
    <mergeCell ref="I100:I102"/>
    <mergeCell ref="T94:T95"/>
    <mergeCell ref="K94:K95"/>
    <mergeCell ref="L94:L95"/>
    <mergeCell ref="I94:I95"/>
    <mergeCell ref="J94:J95"/>
    <mergeCell ref="U94:U95"/>
    <mergeCell ref="R94:R95"/>
    <mergeCell ref="S94:S95"/>
    <mergeCell ref="Q94:Q95"/>
    <mergeCell ref="M94:M95"/>
    <mergeCell ref="N94:N95"/>
    <mergeCell ref="O94:O95"/>
    <mergeCell ref="P94:P95"/>
    <mergeCell ref="F88:G88"/>
    <mergeCell ref="E89:E93"/>
    <mergeCell ref="F93:G93"/>
    <mergeCell ref="E94:E97"/>
    <mergeCell ref="H94:H95"/>
    <mergeCell ref="F97:G97"/>
    <mergeCell ref="E79:E88"/>
    <mergeCell ref="H80:H85"/>
    <mergeCell ref="T86:T87"/>
    <mergeCell ref="U86:U87"/>
    <mergeCell ref="R86:R87"/>
    <mergeCell ref="S86:S87"/>
    <mergeCell ref="Q86:Q87"/>
    <mergeCell ref="M86:M87"/>
    <mergeCell ref="N86:N87"/>
    <mergeCell ref="O86:O87"/>
    <mergeCell ref="P86:P87"/>
    <mergeCell ref="K86:K87"/>
    <mergeCell ref="L86:L87"/>
    <mergeCell ref="U80:U85"/>
    <mergeCell ref="H86:H87"/>
    <mergeCell ref="I86:I87"/>
    <mergeCell ref="J86:J87"/>
    <mergeCell ref="S80:S85"/>
    <mergeCell ref="T80:T85"/>
    <mergeCell ref="R80:R85"/>
    <mergeCell ref="P80:P85"/>
    <mergeCell ref="Q80:Q85"/>
    <mergeCell ref="L80:L85"/>
    <mergeCell ref="M80:M85"/>
    <mergeCell ref="N80:N85"/>
    <mergeCell ref="O80:O85"/>
    <mergeCell ref="U71:U75"/>
    <mergeCell ref="O71:O76"/>
    <mergeCell ref="I80:I85"/>
    <mergeCell ref="J80:J85"/>
    <mergeCell ref="S71:S76"/>
    <mergeCell ref="T71:T76"/>
    <mergeCell ref="R71:R76"/>
    <mergeCell ref="P71:P76"/>
    <mergeCell ref="Q71:Q76"/>
    <mergeCell ref="L71:L76"/>
    <mergeCell ref="M71:M76"/>
    <mergeCell ref="N71:N76"/>
    <mergeCell ref="K71:K76"/>
    <mergeCell ref="T66:T70"/>
    <mergeCell ref="U66:U70"/>
    <mergeCell ref="H71:H75"/>
    <mergeCell ref="I71:I76"/>
    <mergeCell ref="R66:R70"/>
    <mergeCell ref="S66:S70"/>
    <mergeCell ref="Q66:Q70"/>
    <mergeCell ref="M66:M70"/>
    <mergeCell ref="N66:N70"/>
    <mergeCell ref="O66:O70"/>
    <mergeCell ref="P66:P70"/>
    <mergeCell ref="K66:K70"/>
    <mergeCell ref="L66:L70"/>
    <mergeCell ref="I66:I70"/>
    <mergeCell ref="J66:J70"/>
    <mergeCell ref="T60:T64"/>
    <mergeCell ref="U60:U64"/>
    <mergeCell ref="F65:G65"/>
    <mergeCell ref="E66:E78"/>
    <mergeCell ref="F66:F68"/>
    <mergeCell ref="H66:H70"/>
    <mergeCell ref="S60:S64"/>
    <mergeCell ref="Q60:Q64"/>
    <mergeCell ref="R60:R64"/>
    <mergeCell ref="N60:N64"/>
    <mergeCell ref="O60:O64"/>
    <mergeCell ref="P60:P64"/>
    <mergeCell ref="L60:L64"/>
    <mergeCell ref="M60:M64"/>
    <mergeCell ref="U56:U59"/>
    <mergeCell ref="I60:I64"/>
    <mergeCell ref="J60:J64"/>
    <mergeCell ref="K60:K64"/>
    <mergeCell ref="S56:S59"/>
    <mergeCell ref="T56:T59"/>
    <mergeCell ref="R56:R59"/>
    <mergeCell ref="P56:P59"/>
    <mergeCell ref="Q56:Q59"/>
    <mergeCell ref="L56:L59"/>
    <mergeCell ref="M56:M59"/>
    <mergeCell ref="N56:N59"/>
    <mergeCell ref="O56:O59"/>
    <mergeCell ref="K56:K59"/>
    <mergeCell ref="U52:U55"/>
    <mergeCell ref="F56:F59"/>
    <mergeCell ref="H56:H59"/>
    <mergeCell ref="I56:I59"/>
    <mergeCell ref="J56:J59"/>
    <mergeCell ref="S52:S55"/>
    <mergeCell ref="T52:T55"/>
    <mergeCell ref="R52:R55"/>
    <mergeCell ref="P52:P55"/>
    <mergeCell ref="Q52:Q55"/>
    <mergeCell ref="L52:L55"/>
    <mergeCell ref="M52:M55"/>
    <mergeCell ref="N52:N55"/>
    <mergeCell ref="O52:O55"/>
    <mergeCell ref="K52:K55"/>
    <mergeCell ref="E49:G49"/>
    <mergeCell ref="E50:E65"/>
    <mergeCell ref="F52:F55"/>
    <mergeCell ref="H52:H55"/>
    <mergeCell ref="T41:T42"/>
    <mergeCell ref="U41:U42"/>
    <mergeCell ref="R41:R42"/>
    <mergeCell ref="S41:S42"/>
    <mergeCell ref="Q41:Q42"/>
    <mergeCell ref="M41:M42"/>
    <mergeCell ref="N41:N42"/>
    <mergeCell ref="O41:O42"/>
    <mergeCell ref="P41:P42"/>
    <mergeCell ref="K41:K42"/>
    <mergeCell ref="L41:L42"/>
    <mergeCell ref="E39:E46"/>
    <mergeCell ref="H41:H42"/>
    <mergeCell ref="I41:I42"/>
    <mergeCell ref="F46:G46"/>
    <mergeCell ref="F38:G38"/>
    <mergeCell ref="R33:R35"/>
    <mergeCell ref="S33:S35"/>
    <mergeCell ref="Q33:Q35"/>
    <mergeCell ref="M33:M35"/>
    <mergeCell ref="N33:N35"/>
    <mergeCell ref="O33:O35"/>
    <mergeCell ref="P33:P35"/>
    <mergeCell ref="U24:U27"/>
    <mergeCell ref="F30:G30"/>
    <mergeCell ref="E31:E38"/>
    <mergeCell ref="H33:H35"/>
    <mergeCell ref="I33:I35"/>
    <mergeCell ref="S24:S27"/>
    <mergeCell ref="T24:T27"/>
    <mergeCell ref="R24:R27"/>
    <mergeCell ref="T33:T35"/>
    <mergeCell ref="U33:U35"/>
    <mergeCell ref="Q24:Q27"/>
    <mergeCell ref="L24:L27"/>
    <mergeCell ref="M24:M27"/>
    <mergeCell ref="N24:N27"/>
    <mergeCell ref="K33:K35"/>
    <mergeCell ref="L33:L35"/>
    <mergeCell ref="T18:T20"/>
    <mergeCell ref="U18:U20"/>
    <mergeCell ref="E22:E30"/>
    <mergeCell ref="H24:H27"/>
    <mergeCell ref="I24:I27"/>
    <mergeCell ref="R18:R20"/>
    <mergeCell ref="S18:S20"/>
    <mergeCell ref="Q18:Q20"/>
    <mergeCell ref="O24:O27"/>
    <mergeCell ref="P24:P27"/>
    <mergeCell ref="M18:M20"/>
    <mergeCell ref="N18:N20"/>
    <mergeCell ref="O18:O20"/>
    <mergeCell ref="P18:P20"/>
    <mergeCell ref="K18:K20"/>
    <mergeCell ref="L18:L20"/>
    <mergeCell ref="U15:U17"/>
    <mergeCell ref="H18:H20"/>
    <mergeCell ref="I18:I20"/>
    <mergeCell ref="J18:J20"/>
    <mergeCell ref="S15:S17"/>
    <mergeCell ref="T15:T17"/>
    <mergeCell ref="R15:R17"/>
    <mergeCell ref="P15:P17"/>
    <mergeCell ref="Q15:Q17"/>
    <mergeCell ref="L15:L17"/>
    <mergeCell ref="M15:M17"/>
    <mergeCell ref="N15:N17"/>
    <mergeCell ref="O15:O17"/>
    <mergeCell ref="K15:K17"/>
    <mergeCell ref="U8:U10"/>
    <mergeCell ref="H15:H17"/>
    <mergeCell ref="I15:I17"/>
    <mergeCell ref="J15:J17"/>
    <mergeCell ref="S8:S10"/>
    <mergeCell ref="T8:T10"/>
    <mergeCell ref="O8:O10"/>
    <mergeCell ref="P8:P10"/>
    <mergeCell ref="Q8:Q10"/>
    <mergeCell ref="L8:L10"/>
    <mergeCell ref="M8:M10"/>
    <mergeCell ref="N8:N10"/>
    <mergeCell ref="U2:U4"/>
    <mergeCell ref="H8:H10"/>
    <mergeCell ref="I8:I10"/>
    <mergeCell ref="J8:J10"/>
    <mergeCell ref="E176:E181"/>
    <mergeCell ref="F154:G154"/>
    <mergeCell ref="J146:J148"/>
    <mergeCell ref="F136:G136"/>
    <mergeCell ref="H134:H135"/>
    <mergeCell ref="K124:K127"/>
    <mergeCell ref="G2:G4"/>
    <mergeCell ref="H2:H4"/>
    <mergeCell ref="K111:K113"/>
    <mergeCell ref="K80:K85"/>
    <mergeCell ref="J71:J76"/>
    <mergeCell ref="I52:I55"/>
    <mergeCell ref="J52:J55"/>
    <mergeCell ref="J41:J42"/>
    <mergeCell ref="J24:J27"/>
    <mergeCell ref="K24:K27"/>
    <mergeCell ref="E5:E14"/>
    <mergeCell ref="F14:G14"/>
    <mergeCell ref="E15:E21"/>
    <mergeCell ref="Q231:R231"/>
    <mergeCell ref="J33:J35"/>
    <mergeCell ref="K8:K10"/>
    <mergeCell ref="F123:G123"/>
    <mergeCell ref="F78:G78"/>
    <mergeCell ref="F21:G21"/>
    <mergeCell ref="R8:R10"/>
  </mergeCells>
  <printOptions/>
  <pageMargins left="0.75" right="0.75" top="0.26" bottom="0.27" header="0.21" footer="0.18"/>
  <pageSetup orientation="landscape" paperSize="9" scale="50" r:id="rId1"/>
</worksheet>
</file>

<file path=xl/worksheets/sheet4.xml><?xml version="1.0" encoding="utf-8"?>
<worksheet xmlns="http://schemas.openxmlformats.org/spreadsheetml/2006/main" xmlns:r="http://schemas.openxmlformats.org/officeDocument/2006/relationships">
  <dimension ref="A2:X231"/>
  <sheetViews>
    <sheetView showGridLines="0" zoomScale="70" zoomScaleNormal="70" zoomScalePageLayoutView="0" workbookViewId="0" topLeftCell="A197">
      <selection activeCell="Q231" sqref="Q231:T231"/>
    </sheetView>
  </sheetViews>
  <sheetFormatPr defaultColWidth="9.140625" defaultRowHeight="12.75"/>
  <cols>
    <col min="1" max="1" width="0.2890625" style="0" customWidth="1"/>
    <col min="2" max="2" width="1.1484375" style="0" customWidth="1"/>
    <col min="3" max="3" width="1.28515625" style="0" customWidth="1"/>
    <col min="4" max="4" width="1.710937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5.75" customHeight="1" thickBot="1"/>
    <row r="2" spans="6:21" ht="15.75" customHeight="1">
      <c r="F2" s="184"/>
      <c r="G2" s="781" t="s">
        <v>35</v>
      </c>
      <c r="H2" s="798" t="s">
        <v>212</v>
      </c>
      <c r="I2" s="194"/>
      <c r="J2" s="195"/>
      <c r="K2" s="195"/>
      <c r="L2" s="195"/>
      <c r="M2" s="195"/>
      <c r="N2" s="195"/>
      <c r="O2" s="195"/>
      <c r="P2" s="195"/>
      <c r="Q2" s="195"/>
      <c r="R2" s="195"/>
      <c r="S2" s="195"/>
      <c r="T2" s="194"/>
      <c r="U2" s="798" t="s">
        <v>212</v>
      </c>
    </row>
    <row r="3" spans="6:21" ht="16.5" thickBot="1">
      <c r="F3" s="180"/>
      <c r="G3" s="782"/>
      <c r="H3" s="799"/>
      <c r="I3" s="322" t="s">
        <v>185</v>
      </c>
      <c r="J3" s="323" t="s">
        <v>97</v>
      </c>
      <c r="K3" s="323" t="s">
        <v>193</v>
      </c>
      <c r="L3" s="323" t="s">
        <v>192</v>
      </c>
      <c r="M3" s="323" t="s">
        <v>190</v>
      </c>
      <c r="N3" s="323" t="s">
        <v>94</v>
      </c>
      <c r="O3" s="323" t="s">
        <v>348</v>
      </c>
      <c r="P3" s="323" t="s">
        <v>90</v>
      </c>
      <c r="Q3" s="323" t="s">
        <v>197</v>
      </c>
      <c r="R3" s="323" t="s">
        <v>201</v>
      </c>
      <c r="S3" s="323" t="s">
        <v>202</v>
      </c>
      <c r="T3" s="322" t="s">
        <v>89</v>
      </c>
      <c r="U3" s="799"/>
    </row>
    <row r="4" spans="6:24" ht="15.75" customHeight="1" thickBot="1">
      <c r="F4" s="7" t="s">
        <v>34</v>
      </c>
      <c r="G4" s="783"/>
      <c r="H4" s="800"/>
      <c r="I4" s="80" t="s">
        <v>78</v>
      </c>
      <c r="J4" s="80" t="s">
        <v>78</v>
      </c>
      <c r="K4" s="80" t="s">
        <v>78</v>
      </c>
      <c r="L4" s="80" t="s">
        <v>78</v>
      </c>
      <c r="M4" s="80" t="s">
        <v>78</v>
      </c>
      <c r="N4" s="80" t="s">
        <v>78</v>
      </c>
      <c r="O4" s="80" t="s">
        <v>78</v>
      </c>
      <c r="P4" s="80" t="s">
        <v>78</v>
      </c>
      <c r="Q4" s="80" t="s">
        <v>78</v>
      </c>
      <c r="R4" s="80" t="s">
        <v>78</v>
      </c>
      <c r="S4" s="80" t="s">
        <v>78</v>
      </c>
      <c r="T4" s="80" t="s">
        <v>78</v>
      </c>
      <c r="U4" s="800"/>
      <c r="W4" s="521" t="s">
        <v>551</v>
      </c>
      <c r="X4" s="79"/>
    </row>
    <row r="5" spans="5:21" ht="15.75" customHeight="1">
      <c r="E5" s="750" t="s">
        <v>309</v>
      </c>
      <c r="F5" s="434" t="s">
        <v>227</v>
      </c>
      <c r="G5" s="435">
        <v>10</v>
      </c>
      <c r="H5" s="436">
        <v>10</v>
      </c>
      <c r="I5" s="50">
        <v>7</v>
      </c>
      <c r="J5" s="378">
        <v>9</v>
      </c>
      <c r="K5" s="378">
        <v>9</v>
      </c>
      <c r="L5" s="378">
        <v>9</v>
      </c>
      <c r="M5" s="378">
        <v>9</v>
      </c>
      <c r="N5" s="378">
        <v>9</v>
      </c>
      <c r="O5" s="378">
        <v>9</v>
      </c>
      <c r="P5" s="378">
        <v>9</v>
      </c>
      <c r="Q5" s="378">
        <v>9</v>
      </c>
      <c r="R5" s="378">
        <v>9</v>
      </c>
      <c r="S5" s="378">
        <v>9</v>
      </c>
      <c r="T5" s="378">
        <v>9</v>
      </c>
      <c r="U5" s="436">
        <v>10</v>
      </c>
    </row>
    <row r="6" spans="5:24" ht="15">
      <c r="E6" s="751"/>
      <c r="F6" s="176" t="s">
        <v>228</v>
      </c>
      <c r="G6" s="9">
        <v>10</v>
      </c>
      <c r="H6" s="11">
        <v>10</v>
      </c>
      <c r="I6" s="41">
        <v>10</v>
      </c>
      <c r="J6" s="377">
        <v>10</v>
      </c>
      <c r="K6" s="377">
        <v>10</v>
      </c>
      <c r="L6" s="377">
        <v>8</v>
      </c>
      <c r="M6" s="377">
        <v>10</v>
      </c>
      <c r="N6" s="377">
        <v>10</v>
      </c>
      <c r="O6" s="377">
        <v>10</v>
      </c>
      <c r="P6" s="377">
        <v>10</v>
      </c>
      <c r="Q6" s="377">
        <v>10</v>
      </c>
      <c r="R6" s="377">
        <v>10</v>
      </c>
      <c r="S6" s="377">
        <v>10</v>
      </c>
      <c r="T6" s="377">
        <v>10</v>
      </c>
      <c r="U6" s="11">
        <v>10</v>
      </c>
      <c r="W6" s="190"/>
      <c r="X6" s="185" t="s">
        <v>350</v>
      </c>
    </row>
    <row r="7" spans="5:24" ht="15.75" customHeight="1">
      <c r="E7" s="751"/>
      <c r="F7" s="167" t="s">
        <v>229</v>
      </c>
      <c r="G7" s="20">
        <v>20</v>
      </c>
      <c r="H7" s="11">
        <v>20</v>
      </c>
      <c r="I7" s="41">
        <v>13</v>
      </c>
      <c r="J7" s="414">
        <v>20</v>
      </c>
      <c r="K7" s="414">
        <v>18</v>
      </c>
      <c r="L7" s="414">
        <v>20</v>
      </c>
      <c r="M7" s="414">
        <v>20</v>
      </c>
      <c r="N7" s="414">
        <v>20</v>
      </c>
      <c r="O7" s="414">
        <v>17</v>
      </c>
      <c r="P7" s="414">
        <v>20</v>
      </c>
      <c r="Q7" s="414">
        <v>17</v>
      </c>
      <c r="R7" s="414">
        <v>11</v>
      </c>
      <c r="S7" s="414">
        <v>14</v>
      </c>
      <c r="T7" s="414">
        <v>17</v>
      </c>
      <c r="U7" s="11">
        <v>20</v>
      </c>
      <c r="W7" s="191"/>
      <c r="X7" s="193" t="s">
        <v>351</v>
      </c>
    </row>
    <row r="8" spans="5:24" ht="15.75" customHeight="1">
      <c r="E8" s="751"/>
      <c r="F8" s="167" t="s">
        <v>230</v>
      </c>
      <c r="G8" s="20">
        <v>20</v>
      </c>
      <c r="H8" s="748">
        <v>40</v>
      </c>
      <c r="I8" s="955">
        <v>39</v>
      </c>
      <c r="J8" s="938">
        <v>37</v>
      </c>
      <c r="K8" s="938">
        <v>31</v>
      </c>
      <c r="L8" s="938">
        <v>36</v>
      </c>
      <c r="M8" s="938">
        <v>36</v>
      </c>
      <c r="N8" s="938">
        <v>32</v>
      </c>
      <c r="O8" s="938">
        <v>39</v>
      </c>
      <c r="P8" s="938">
        <v>39</v>
      </c>
      <c r="Q8" s="938">
        <v>37</v>
      </c>
      <c r="R8" s="938">
        <v>32</v>
      </c>
      <c r="S8" s="938">
        <v>29</v>
      </c>
      <c r="T8" s="938">
        <v>35</v>
      </c>
      <c r="U8" s="748">
        <v>40</v>
      </c>
      <c r="W8" s="192"/>
      <c r="X8" s="193" t="s">
        <v>352</v>
      </c>
    </row>
    <row r="9" spans="5:23" ht="15">
      <c r="E9" s="751"/>
      <c r="F9" s="167" t="s">
        <v>231</v>
      </c>
      <c r="G9" s="20">
        <v>10</v>
      </c>
      <c r="H9" s="748"/>
      <c r="I9" s="955"/>
      <c r="J9" s="938"/>
      <c r="K9" s="938"/>
      <c r="L9" s="938"/>
      <c r="M9" s="938"/>
      <c r="N9" s="938"/>
      <c r="O9" s="938"/>
      <c r="P9" s="938"/>
      <c r="Q9" s="938"/>
      <c r="R9" s="938"/>
      <c r="S9" s="938"/>
      <c r="T9" s="938"/>
      <c r="U9" s="748"/>
      <c r="W9" s="26"/>
    </row>
    <row r="10" spans="5:23" ht="15">
      <c r="E10" s="751"/>
      <c r="F10" s="167" t="s">
        <v>232</v>
      </c>
      <c r="G10" s="20">
        <v>10</v>
      </c>
      <c r="H10" s="748"/>
      <c r="I10" s="955"/>
      <c r="J10" s="938"/>
      <c r="K10" s="938"/>
      <c r="L10" s="938"/>
      <c r="M10" s="938"/>
      <c r="N10" s="938"/>
      <c r="O10" s="938"/>
      <c r="P10" s="938"/>
      <c r="Q10" s="938"/>
      <c r="R10" s="938"/>
      <c r="S10" s="938"/>
      <c r="T10" s="938"/>
      <c r="U10" s="748"/>
      <c r="W10" s="26"/>
    </row>
    <row r="11" spans="5:24" ht="15">
      <c r="E11" s="751"/>
      <c r="F11" s="167" t="s">
        <v>233</v>
      </c>
      <c r="G11" s="20">
        <v>10</v>
      </c>
      <c r="H11" s="22">
        <v>10</v>
      </c>
      <c r="I11" s="41">
        <v>10</v>
      </c>
      <c r="J11" s="414">
        <v>10</v>
      </c>
      <c r="K11" s="414">
        <v>10</v>
      </c>
      <c r="L11" s="414">
        <v>10</v>
      </c>
      <c r="M11" s="414">
        <v>8</v>
      </c>
      <c r="N11" s="414">
        <v>10</v>
      </c>
      <c r="O11" s="414">
        <v>10</v>
      </c>
      <c r="P11" s="414">
        <v>10</v>
      </c>
      <c r="Q11" s="414">
        <v>10</v>
      </c>
      <c r="R11" s="414">
        <v>10</v>
      </c>
      <c r="S11" s="414">
        <v>10</v>
      </c>
      <c r="T11" s="414">
        <v>10</v>
      </c>
      <c r="U11" s="22">
        <v>10</v>
      </c>
      <c r="W11" s="456"/>
      <c r="X11" s="296" t="s">
        <v>353</v>
      </c>
    </row>
    <row r="12" spans="5:23" ht="15">
      <c r="E12" s="751"/>
      <c r="F12" s="182" t="s">
        <v>234</v>
      </c>
      <c r="G12" s="20">
        <v>20</v>
      </c>
      <c r="H12" s="164">
        <v>20</v>
      </c>
      <c r="I12" s="41">
        <v>18</v>
      </c>
      <c r="J12" s="414">
        <v>14</v>
      </c>
      <c r="K12" s="414">
        <v>10</v>
      </c>
      <c r="L12" s="414">
        <v>14</v>
      </c>
      <c r="M12" s="414">
        <v>20</v>
      </c>
      <c r="N12" s="414">
        <v>10</v>
      </c>
      <c r="O12" s="414">
        <v>13</v>
      </c>
      <c r="P12" s="414">
        <v>12</v>
      </c>
      <c r="Q12" s="414">
        <v>20</v>
      </c>
      <c r="R12" s="414">
        <v>16</v>
      </c>
      <c r="S12" s="414">
        <v>10</v>
      </c>
      <c r="T12" s="414">
        <v>12</v>
      </c>
      <c r="U12" s="164">
        <v>20</v>
      </c>
      <c r="W12" s="259"/>
    </row>
    <row r="13" spans="1:23" ht="15.75" thickBot="1">
      <c r="A13" s="65"/>
      <c r="B13" s="65"/>
      <c r="C13" s="65"/>
      <c r="D13" s="65"/>
      <c r="E13" s="751"/>
      <c r="F13" s="143" t="s">
        <v>235</v>
      </c>
      <c r="G13" s="14">
        <v>10</v>
      </c>
      <c r="H13" s="18">
        <v>10</v>
      </c>
      <c r="I13" s="43">
        <v>10</v>
      </c>
      <c r="J13" s="416">
        <v>10</v>
      </c>
      <c r="K13" s="416">
        <v>10</v>
      </c>
      <c r="L13" s="416">
        <v>10</v>
      </c>
      <c r="M13" s="416">
        <v>10</v>
      </c>
      <c r="N13" s="416">
        <v>10</v>
      </c>
      <c r="O13" s="416">
        <v>9</v>
      </c>
      <c r="P13" s="416">
        <v>10</v>
      </c>
      <c r="Q13" s="416">
        <v>10</v>
      </c>
      <c r="R13" s="416">
        <v>9</v>
      </c>
      <c r="S13" s="416">
        <v>9</v>
      </c>
      <c r="T13" s="416">
        <v>10</v>
      </c>
      <c r="U13" s="18">
        <v>10</v>
      </c>
      <c r="W13" s="259"/>
    </row>
    <row r="14" spans="5:24" ht="15.75" customHeight="1" thickBot="1">
      <c r="E14" s="752"/>
      <c r="F14" s="685" t="s">
        <v>211</v>
      </c>
      <c r="G14" s="686"/>
      <c r="H14" s="168">
        <v>12</v>
      </c>
      <c r="I14" s="279">
        <f aca="true" t="shared" si="0" ref="I14:T14">SUM(I5:I13)/10</f>
        <v>10.7</v>
      </c>
      <c r="J14" s="279">
        <f t="shared" si="0"/>
        <v>11</v>
      </c>
      <c r="K14" s="279">
        <f t="shared" si="0"/>
        <v>9.8</v>
      </c>
      <c r="L14" s="279">
        <f t="shared" si="0"/>
        <v>10.7</v>
      </c>
      <c r="M14" s="279">
        <f t="shared" si="0"/>
        <v>11.3</v>
      </c>
      <c r="N14" s="279">
        <f t="shared" si="0"/>
        <v>10.1</v>
      </c>
      <c r="O14" s="279">
        <f t="shared" si="0"/>
        <v>10.7</v>
      </c>
      <c r="P14" s="279">
        <f t="shared" si="0"/>
        <v>11</v>
      </c>
      <c r="Q14" s="279">
        <f t="shared" si="0"/>
        <v>11.3</v>
      </c>
      <c r="R14" s="279">
        <f t="shared" si="0"/>
        <v>9.7</v>
      </c>
      <c r="S14" s="279">
        <f t="shared" si="0"/>
        <v>9.1</v>
      </c>
      <c r="T14" s="279">
        <f t="shared" si="0"/>
        <v>10.3</v>
      </c>
      <c r="U14" s="168">
        <v>14</v>
      </c>
      <c r="W14" s="520"/>
      <c r="X14" s="297" t="s">
        <v>354</v>
      </c>
    </row>
    <row r="15" spans="5:21" ht="15.75" customHeight="1">
      <c r="E15" s="750" t="s">
        <v>308</v>
      </c>
      <c r="F15" s="437" t="s">
        <v>236</v>
      </c>
      <c r="G15" s="435">
        <v>10</v>
      </c>
      <c r="H15" s="878">
        <v>110</v>
      </c>
      <c r="I15" s="954">
        <v>86</v>
      </c>
      <c r="J15" s="941">
        <v>97</v>
      </c>
      <c r="K15" s="941">
        <v>100</v>
      </c>
      <c r="L15" s="941">
        <v>88</v>
      </c>
      <c r="M15" s="941">
        <v>97</v>
      </c>
      <c r="N15" s="941">
        <v>94</v>
      </c>
      <c r="O15" s="941">
        <v>95</v>
      </c>
      <c r="P15" s="941">
        <v>104</v>
      </c>
      <c r="Q15" s="941">
        <v>96</v>
      </c>
      <c r="R15" s="941">
        <v>96</v>
      </c>
      <c r="S15" s="941">
        <v>92</v>
      </c>
      <c r="T15" s="941">
        <v>96</v>
      </c>
      <c r="U15" s="878">
        <v>110</v>
      </c>
    </row>
    <row r="16" spans="5:21" ht="15">
      <c r="E16" s="751"/>
      <c r="F16" s="438" t="s">
        <v>237</v>
      </c>
      <c r="G16" s="439">
        <v>10</v>
      </c>
      <c r="H16" s="858"/>
      <c r="I16" s="955"/>
      <c r="J16" s="938"/>
      <c r="K16" s="938"/>
      <c r="L16" s="938"/>
      <c r="M16" s="938"/>
      <c r="N16" s="938"/>
      <c r="O16" s="938"/>
      <c r="P16" s="938"/>
      <c r="Q16" s="938"/>
      <c r="R16" s="938"/>
      <c r="S16" s="938"/>
      <c r="T16" s="938"/>
      <c r="U16" s="858"/>
    </row>
    <row r="17" spans="5:21" ht="15">
      <c r="E17" s="751"/>
      <c r="F17" s="438" t="s">
        <v>238</v>
      </c>
      <c r="G17" s="439">
        <v>90</v>
      </c>
      <c r="H17" s="858"/>
      <c r="I17" s="955"/>
      <c r="J17" s="938"/>
      <c r="K17" s="938"/>
      <c r="L17" s="938"/>
      <c r="M17" s="938"/>
      <c r="N17" s="938"/>
      <c r="O17" s="938"/>
      <c r="P17" s="938"/>
      <c r="Q17" s="938"/>
      <c r="R17" s="938"/>
      <c r="S17" s="938"/>
      <c r="T17" s="938"/>
      <c r="U17" s="858"/>
    </row>
    <row r="18" spans="5:21" ht="15">
      <c r="E18" s="751"/>
      <c r="F18" s="438" t="s">
        <v>239</v>
      </c>
      <c r="G18" s="439">
        <v>10</v>
      </c>
      <c r="H18" s="858">
        <v>30</v>
      </c>
      <c r="I18" s="954">
        <v>26</v>
      </c>
      <c r="J18" s="941">
        <v>30</v>
      </c>
      <c r="K18" s="941">
        <v>29</v>
      </c>
      <c r="L18" s="941">
        <v>28</v>
      </c>
      <c r="M18" s="941">
        <v>30</v>
      </c>
      <c r="N18" s="941">
        <v>30</v>
      </c>
      <c r="O18" s="941">
        <v>30</v>
      </c>
      <c r="P18" s="941">
        <v>30</v>
      </c>
      <c r="Q18" s="941">
        <v>30</v>
      </c>
      <c r="R18" s="941">
        <v>30</v>
      </c>
      <c r="S18" s="941">
        <v>30</v>
      </c>
      <c r="T18" s="941">
        <v>26</v>
      </c>
      <c r="U18" s="858">
        <v>30</v>
      </c>
    </row>
    <row r="19" spans="5:21" ht="15">
      <c r="E19" s="751"/>
      <c r="F19" s="438" t="s">
        <v>240</v>
      </c>
      <c r="G19" s="439">
        <v>10</v>
      </c>
      <c r="H19" s="858"/>
      <c r="I19" s="955"/>
      <c r="J19" s="938"/>
      <c r="K19" s="938"/>
      <c r="L19" s="938"/>
      <c r="M19" s="938"/>
      <c r="N19" s="938"/>
      <c r="O19" s="938"/>
      <c r="P19" s="938"/>
      <c r="Q19" s="938"/>
      <c r="R19" s="938"/>
      <c r="S19" s="938"/>
      <c r="T19" s="938"/>
      <c r="U19" s="858"/>
    </row>
    <row r="20" spans="5:21" ht="15.75" thickBot="1">
      <c r="E20" s="751"/>
      <c r="F20" s="438" t="s">
        <v>241</v>
      </c>
      <c r="G20" s="441">
        <v>10</v>
      </c>
      <c r="H20" s="859"/>
      <c r="I20" s="956"/>
      <c r="J20" s="939"/>
      <c r="K20" s="939"/>
      <c r="L20" s="939"/>
      <c r="M20" s="939"/>
      <c r="N20" s="939"/>
      <c r="O20" s="939"/>
      <c r="P20" s="939"/>
      <c r="Q20" s="939"/>
      <c r="R20" s="939"/>
      <c r="S20" s="939"/>
      <c r="T20" s="939"/>
      <c r="U20" s="859"/>
    </row>
    <row r="21" spans="5:21" ht="15.75" customHeight="1" thickBot="1">
      <c r="E21" s="752"/>
      <c r="F21" s="685" t="s">
        <v>211</v>
      </c>
      <c r="G21" s="686"/>
      <c r="H21" s="168">
        <v>14</v>
      </c>
      <c r="I21" s="279">
        <f aca="true" t="shared" si="1" ref="I21:T21">SUM(I15:I20)/10</f>
        <v>11.2</v>
      </c>
      <c r="J21" s="279">
        <f t="shared" si="1"/>
        <v>12.7</v>
      </c>
      <c r="K21" s="279">
        <f t="shared" si="1"/>
        <v>12.9</v>
      </c>
      <c r="L21" s="279">
        <f t="shared" si="1"/>
        <v>11.6</v>
      </c>
      <c r="M21" s="279">
        <f t="shared" si="1"/>
        <v>12.7</v>
      </c>
      <c r="N21" s="279">
        <f t="shared" si="1"/>
        <v>12.4</v>
      </c>
      <c r="O21" s="279">
        <f t="shared" si="1"/>
        <v>12.5</v>
      </c>
      <c r="P21" s="279">
        <f t="shared" si="1"/>
        <v>13.4</v>
      </c>
      <c r="Q21" s="279">
        <f t="shared" si="1"/>
        <v>12.6</v>
      </c>
      <c r="R21" s="279">
        <f t="shared" si="1"/>
        <v>12.6</v>
      </c>
      <c r="S21" s="279">
        <f t="shared" si="1"/>
        <v>12.2</v>
      </c>
      <c r="T21" s="279">
        <f t="shared" si="1"/>
        <v>12.2</v>
      </c>
      <c r="U21" s="168">
        <v>14</v>
      </c>
    </row>
    <row r="22" spans="5:21" ht="15.75" thickBot="1">
      <c r="E22" s="749" t="s">
        <v>307</v>
      </c>
      <c r="F22" s="437" t="s">
        <v>242</v>
      </c>
      <c r="G22" s="435">
        <v>10</v>
      </c>
      <c r="H22" s="436">
        <v>20</v>
      </c>
      <c r="I22" s="38">
        <v>15</v>
      </c>
      <c r="J22" s="420">
        <v>19</v>
      </c>
      <c r="K22" s="420">
        <v>19</v>
      </c>
      <c r="L22" s="420">
        <v>17</v>
      </c>
      <c r="M22" s="420">
        <v>19</v>
      </c>
      <c r="N22" s="420">
        <v>19</v>
      </c>
      <c r="O22" s="420">
        <v>19</v>
      </c>
      <c r="P22" s="420">
        <v>18</v>
      </c>
      <c r="Q22" s="420">
        <v>18</v>
      </c>
      <c r="R22" s="420">
        <v>19</v>
      </c>
      <c r="S22" s="420">
        <v>17</v>
      </c>
      <c r="T22" s="420">
        <v>17</v>
      </c>
      <c r="U22" s="444">
        <v>20</v>
      </c>
    </row>
    <row r="23" spans="5:21" ht="15.75" thickBot="1">
      <c r="E23" s="749"/>
      <c r="F23" s="277" t="s">
        <v>243</v>
      </c>
      <c r="G23" s="280">
        <v>10</v>
      </c>
      <c r="H23" s="22">
        <v>10</v>
      </c>
      <c r="I23" s="41">
        <v>9</v>
      </c>
      <c r="J23" s="414">
        <v>10</v>
      </c>
      <c r="K23" s="414">
        <v>10</v>
      </c>
      <c r="L23" s="414">
        <v>9</v>
      </c>
      <c r="M23" s="414">
        <v>10</v>
      </c>
      <c r="N23" s="414">
        <v>10</v>
      </c>
      <c r="O23" s="414">
        <v>10</v>
      </c>
      <c r="P23" s="414">
        <v>8</v>
      </c>
      <c r="Q23" s="414">
        <v>10</v>
      </c>
      <c r="R23" s="414">
        <v>8</v>
      </c>
      <c r="S23" s="414">
        <v>8</v>
      </c>
      <c r="T23" s="414">
        <v>10</v>
      </c>
      <c r="U23" s="29">
        <v>10</v>
      </c>
    </row>
    <row r="24" spans="5:21" ht="15.75" thickBot="1">
      <c r="E24" s="749"/>
      <c r="F24" s="167" t="s">
        <v>244</v>
      </c>
      <c r="G24" s="20">
        <v>10</v>
      </c>
      <c r="H24" s="748">
        <v>40</v>
      </c>
      <c r="I24" s="955">
        <v>38</v>
      </c>
      <c r="J24" s="938">
        <v>40</v>
      </c>
      <c r="K24" s="938">
        <v>39</v>
      </c>
      <c r="L24" s="938">
        <v>30</v>
      </c>
      <c r="M24" s="938">
        <v>40</v>
      </c>
      <c r="N24" s="938">
        <v>34</v>
      </c>
      <c r="O24" s="938">
        <v>38</v>
      </c>
      <c r="P24" s="938">
        <v>34</v>
      </c>
      <c r="Q24" s="938">
        <v>29</v>
      </c>
      <c r="R24" s="938">
        <v>38</v>
      </c>
      <c r="S24" s="938">
        <v>28</v>
      </c>
      <c r="T24" s="938">
        <v>39</v>
      </c>
      <c r="U24" s="748">
        <v>40</v>
      </c>
    </row>
    <row r="25" spans="5:21" ht="15.75" customHeight="1" thickBot="1">
      <c r="E25" s="749"/>
      <c r="F25" s="174" t="s">
        <v>245</v>
      </c>
      <c r="G25" s="20">
        <v>10</v>
      </c>
      <c r="H25" s="748"/>
      <c r="I25" s="955"/>
      <c r="J25" s="938"/>
      <c r="K25" s="938"/>
      <c r="L25" s="938"/>
      <c r="M25" s="938"/>
      <c r="N25" s="938"/>
      <c r="O25" s="938"/>
      <c r="P25" s="938"/>
      <c r="Q25" s="938"/>
      <c r="R25" s="938"/>
      <c r="S25" s="938"/>
      <c r="T25" s="938"/>
      <c r="U25" s="748"/>
    </row>
    <row r="26" spans="5:21" ht="15.75" thickBot="1">
      <c r="E26" s="749"/>
      <c r="F26" s="174" t="s">
        <v>246</v>
      </c>
      <c r="G26" s="9">
        <v>10</v>
      </c>
      <c r="H26" s="748"/>
      <c r="I26" s="955"/>
      <c r="J26" s="938"/>
      <c r="K26" s="938"/>
      <c r="L26" s="938"/>
      <c r="M26" s="938"/>
      <c r="N26" s="938"/>
      <c r="O26" s="938"/>
      <c r="P26" s="938"/>
      <c r="Q26" s="938"/>
      <c r="R26" s="938"/>
      <c r="S26" s="938"/>
      <c r="T26" s="938"/>
      <c r="U26" s="748"/>
    </row>
    <row r="27" spans="5:21" ht="15.75" thickBot="1">
      <c r="E27" s="749"/>
      <c r="F27" s="174" t="s">
        <v>247</v>
      </c>
      <c r="G27" s="9">
        <v>10</v>
      </c>
      <c r="H27" s="748"/>
      <c r="I27" s="955"/>
      <c r="J27" s="938"/>
      <c r="K27" s="938"/>
      <c r="L27" s="938"/>
      <c r="M27" s="938"/>
      <c r="N27" s="938"/>
      <c r="O27" s="938"/>
      <c r="P27" s="938"/>
      <c r="Q27" s="938"/>
      <c r="R27" s="938"/>
      <c r="S27" s="938"/>
      <c r="T27" s="938"/>
      <c r="U27" s="748"/>
    </row>
    <row r="28" spans="5:21" ht="15.75" customHeight="1" thickBot="1">
      <c r="E28" s="749"/>
      <c r="F28" s="431" t="s">
        <v>248</v>
      </c>
      <c r="G28" s="432">
        <v>30</v>
      </c>
      <c r="H28" s="440">
        <v>30</v>
      </c>
      <c r="I28" s="269">
        <v>20</v>
      </c>
      <c r="J28" s="419">
        <v>29</v>
      </c>
      <c r="K28" s="419">
        <v>29</v>
      </c>
      <c r="L28" s="419">
        <v>26</v>
      </c>
      <c r="M28" s="419">
        <v>28</v>
      </c>
      <c r="N28" s="419">
        <v>29</v>
      </c>
      <c r="O28" s="419">
        <v>28</v>
      </c>
      <c r="P28" s="419">
        <v>28</v>
      </c>
      <c r="Q28" s="419">
        <v>27</v>
      </c>
      <c r="R28" s="419">
        <v>29</v>
      </c>
      <c r="S28" s="419">
        <v>26</v>
      </c>
      <c r="T28" s="419">
        <v>26</v>
      </c>
      <c r="U28" s="445">
        <v>30</v>
      </c>
    </row>
    <row r="29" spans="5:21" ht="15.75" thickBot="1">
      <c r="E29" s="749"/>
      <c r="F29" s="178" t="s">
        <v>249</v>
      </c>
      <c r="G29" s="17">
        <v>20</v>
      </c>
      <c r="H29" s="18">
        <v>20</v>
      </c>
      <c r="I29" s="43">
        <v>10</v>
      </c>
      <c r="J29" s="416">
        <v>20</v>
      </c>
      <c r="K29" s="416">
        <v>20</v>
      </c>
      <c r="L29" s="416">
        <v>20</v>
      </c>
      <c r="M29" s="416">
        <v>20</v>
      </c>
      <c r="N29" s="416">
        <v>20</v>
      </c>
      <c r="O29" s="416">
        <v>20</v>
      </c>
      <c r="P29" s="416">
        <v>20</v>
      </c>
      <c r="Q29" s="416">
        <v>20</v>
      </c>
      <c r="R29" s="416">
        <v>20</v>
      </c>
      <c r="S29" s="416">
        <v>20</v>
      </c>
      <c r="T29" s="416">
        <v>20</v>
      </c>
      <c r="U29" s="18">
        <v>20</v>
      </c>
    </row>
    <row r="30" spans="5:21" ht="15.75" thickBot="1">
      <c r="E30" s="749"/>
      <c r="F30" s="685" t="s">
        <v>211</v>
      </c>
      <c r="G30" s="686"/>
      <c r="H30" s="88">
        <v>12</v>
      </c>
      <c r="I30" s="279">
        <f aca="true" t="shared" si="2" ref="I30:T30">SUM(I22:I29)/10</f>
        <v>9.2</v>
      </c>
      <c r="J30" s="279">
        <f t="shared" si="2"/>
        <v>11.8</v>
      </c>
      <c r="K30" s="279">
        <f t="shared" si="2"/>
        <v>11.7</v>
      </c>
      <c r="L30" s="279">
        <f t="shared" si="2"/>
        <v>10.2</v>
      </c>
      <c r="M30" s="279">
        <f t="shared" si="2"/>
        <v>11.7</v>
      </c>
      <c r="N30" s="279">
        <f t="shared" si="2"/>
        <v>11.2</v>
      </c>
      <c r="O30" s="279">
        <f t="shared" si="2"/>
        <v>11.5</v>
      </c>
      <c r="P30" s="279">
        <f t="shared" si="2"/>
        <v>10.8</v>
      </c>
      <c r="Q30" s="279">
        <f t="shared" si="2"/>
        <v>10.4</v>
      </c>
      <c r="R30" s="279">
        <f t="shared" si="2"/>
        <v>11.4</v>
      </c>
      <c r="S30" s="279">
        <f t="shared" si="2"/>
        <v>9.9</v>
      </c>
      <c r="T30" s="279">
        <f t="shared" si="2"/>
        <v>11.2</v>
      </c>
      <c r="U30" s="446">
        <v>12</v>
      </c>
    </row>
    <row r="31" spans="5:21" ht="15">
      <c r="E31" s="750" t="s">
        <v>306</v>
      </c>
      <c r="F31" s="442" t="s">
        <v>250</v>
      </c>
      <c r="G31" s="443">
        <v>10</v>
      </c>
      <c r="H31" s="436">
        <v>10</v>
      </c>
      <c r="I31" s="38">
        <v>8</v>
      </c>
      <c r="J31" s="420">
        <v>8</v>
      </c>
      <c r="K31" s="420">
        <v>9</v>
      </c>
      <c r="L31" s="420">
        <v>9</v>
      </c>
      <c r="M31" s="420">
        <v>8</v>
      </c>
      <c r="N31" s="420">
        <v>9</v>
      </c>
      <c r="O31" s="420">
        <v>9</v>
      </c>
      <c r="P31" s="420">
        <v>9</v>
      </c>
      <c r="Q31" s="420">
        <v>8</v>
      </c>
      <c r="R31" s="420">
        <v>8</v>
      </c>
      <c r="S31" s="420">
        <v>9</v>
      </c>
      <c r="T31" s="420">
        <v>8</v>
      </c>
      <c r="U31" s="436">
        <v>10</v>
      </c>
    </row>
    <row r="32" spans="5:21" ht="15.75" customHeight="1">
      <c r="E32" s="751"/>
      <c r="F32" s="176" t="s">
        <v>251</v>
      </c>
      <c r="G32" s="9">
        <v>10</v>
      </c>
      <c r="H32" s="88">
        <v>10</v>
      </c>
      <c r="I32" s="41">
        <v>5</v>
      </c>
      <c r="J32" s="414">
        <v>10</v>
      </c>
      <c r="K32" s="414">
        <v>10</v>
      </c>
      <c r="L32" s="414">
        <v>10</v>
      </c>
      <c r="M32" s="414">
        <v>8</v>
      </c>
      <c r="N32" s="414">
        <v>10</v>
      </c>
      <c r="O32" s="414">
        <v>10</v>
      </c>
      <c r="P32" s="414">
        <v>0</v>
      </c>
      <c r="Q32" s="414">
        <v>0</v>
      </c>
      <c r="R32" s="414">
        <v>0</v>
      </c>
      <c r="S32" s="414">
        <v>10</v>
      </c>
      <c r="T32" s="414">
        <v>0</v>
      </c>
      <c r="U32" s="88">
        <v>10</v>
      </c>
    </row>
    <row r="33" spans="5:21" ht="15">
      <c r="E33" s="751"/>
      <c r="F33" s="167" t="s">
        <v>252</v>
      </c>
      <c r="G33" s="20">
        <v>10</v>
      </c>
      <c r="H33" s="711">
        <v>20</v>
      </c>
      <c r="I33" s="955">
        <v>20</v>
      </c>
      <c r="J33" s="938">
        <v>20</v>
      </c>
      <c r="K33" s="938">
        <v>20</v>
      </c>
      <c r="L33" s="938">
        <v>18</v>
      </c>
      <c r="M33" s="938">
        <v>20</v>
      </c>
      <c r="N33" s="938">
        <v>20</v>
      </c>
      <c r="O33" s="938">
        <v>20</v>
      </c>
      <c r="P33" s="938">
        <v>20</v>
      </c>
      <c r="Q33" s="938">
        <v>20</v>
      </c>
      <c r="R33" s="938">
        <v>20</v>
      </c>
      <c r="S33" s="938">
        <v>20</v>
      </c>
      <c r="T33" s="938">
        <v>20</v>
      </c>
      <c r="U33" s="711">
        <v>20</v>
      </c>
    </row>
    <row r="34" spans="5:21" ht="15">
      <c r="E34" s="751"/>
      <c r="F34" s="167" t="s">
        <v>253</v>
      </c>
      <c r="G34" s="20">
        <v>10</v>
      </c>
      <c r="H34" s="724"/>
      <c r="I34" s="955"/>
      <c r="J34" s="938"/>
      <c r="K34" s="938"/>
      <c r="L34" s="938"/>
      <c r="M34" s="938"/>
      <c r="N34" s="938"/>
      <c r="O34" s="938"/>
      <c r="P34" s="938"/>
      <c r="Q34" s="938"/>
      <c r="R34" s="938"/>
      <c r="S34" s="938"/>
      <c r="T34" s="938"/>
      <c r="U34" s="724"/>
    </row>
    <row r="35" spans="5:21" ht="15">
      <c r="E35" s="751"/>
      <c r="F35" s="167" t="s">
        <v>254</v>
      </c>
      <c r="G35" s="20"/>
      <c r="H35" s="712"/>
      <c r="I35" s="955"/>
      <c r="J35" s="938"/>
      <c r="K35" s="938"/>
      <c r="L35" s="938"/>
      <c r="M35" s="938"/>
      <c r="N35" s="938"/>
      <c r="O35" s="938"/>
      <c r="P35" s="938"/>
      <c r="Q35" s="938"/>
      <c r="R35" s="938"/>
      <c r="S35" s="938"/>
      <c r="T35" s="938"/>
      <c r="U35" s="712"/>
    </row>
    <row r="36" spans="5:21" ht="15">
      <c r="E36" s="751"/>
      <c r="F36" s="167" t="s">
        <v>255</v>
      </c>
      <c r="G36" s="20">
        <v>20</v>
      </c>
      <c r="H36" s="11">
        <v>20</v>
      </c>
      <c r="I36" s="269">
        <v>20</v>
      </c>
      <c r="J36" s="419">
        <v>8</v>
      </c>
      <c r="K36" s="419">
        <v>20</v>
      </c>
      <c r="L36" s="419">
        <v>20</v>
      </c>
      <c r="M36" s="419">
        <v>20</v>
      </c>
      <c r="N36" s="419">
        <v>20</v>
      </c>
      <c r="O36" s="419">
        <v>20</v>
      </c>
      <c r="P36" s="419">
        <v>12</v>
      </c>
      <c r="Q36" s="419">
        <v>12</v>
      </c>
      <c r="R36" s="419">
        <v>8</v>
      </c>
      <c r="S36" s="419">
        <v>16</v>
      </c>
      <c r="T36" s="419">
        <v>20</v>
      </c>
      <c r="U36" s="11">
        <v>20</v>
      </c>
    </row>
    <row r="37" spans="5:21" ht="15.75" thickBot="1">
      <c r="E37" s="751"/>
      <c r="F37" s="143" t="s">
        <v>256</v>
      </c>
      <c r="G37" s="14">
        <v>20</v>
      </c>
      <c r="H37" s="33">
        <v>20</v>
      </c>
      <c r="I37" s="43">
        <v>20</v>
      </c>
      <c r="J37" s="416">
        <v>20</v>
      </c>
      <c r="K37" s="416">
        <v>20</v>
      </c>
      <c r="L37" s="416">
        <v>20</v>
      </c>
      <c r="M37" s="416">
        <v>20</v>
      </c>
      <c r="N37" s="416">
        <v>20</v>
      </c>
      <c r="O37" s="416">
        <v>20</v>
      </c>
      <c r="P37" s="416">
        <v>20</v>
      </c>
      <c r="Q37" s="416">
        <v>10</v>
      </c>
      <c r="R37" s="416">
        <v>20</v>
      </c>
      <c r="S37" s="416">
        <v>20</v>
      </c>
      <c r="T37" s="416">
        <v>12</v>
      </c>
      <c r="U37" s="33">
        <v>20</v>
      </c>
    </row>
    <row r="38" spans="5:21" ht="15.75" thickBot="1">
      <c r="E38" s="751"/>
      <c r="F38" s="685" t="s">
        <v>211</v>
      </c>
      <c r="G38" s="686"/>
      <c r="H38" s="25">
        <v>8</v>
      </c>
      <c r="I38" s="267">
        <f aca="true" t="shared" si="3" ref="I38:T38">SUM(I31:I37)/10</f>
        <v>7.3</v>
      </c>
      <c r="J38" s="267">
        <f t="shared" si="3"/>
        <v>6.6</v>
      </c>
      <c r="K38" s="267">
        <f t="shared" si="3"/>
        <v>7.9</v>
      </c>
      <c r="L38" s="267">
        <f t="shared" si="3"/>
        <v>7.7</v>
      </c>
      <c r="M38" s="267">
        <f t="shared" si="3"/>
        <v>7.6</v>
      </c>
      <c r="N38" s="267">
        <f t="shared" si="3"/>
        <v>7.9</v>
      </c>
      <c r="O38" s="267">
        <f t="shared" si="3"/>
        <v>7.9</v>
      </c>
      <c r="P38" s="267">
        <f t="shared" si="3"/>
        <v>6.1</v>
      </c>
      <c r="Q38" s="267">
        <f t="shared" si="3"/>
        <v>5</v>
      </c>
      <c r="R38" s="267">
        <f t="shared" si="3"/>
        <v>5.6</v>
      </c>
      <c r="S38" s="267">
        <f t="shared" si="3"/>
        <v>7.5</v>
      </c>
      <c r="T38" s="267">
        <f t="shared" si="3"/>
        <v>6</v>
      </c>
      <c r="U38" s="25">
        <v>8</v>
      </c>
    </row>
    <row r="39" spans="5:21" ht="15">
      <c r="E39" s="879" t="s">
        <v>305</v>
      </c>
      <c r="F39" s="437" t="s">
        <v>257</v>
      </c>
      <c r="G39" s="435">
        <v>10</v>
      </c>
      <c r="H39" s="444">
        <v>10</v>
      </c>
      <c r="I39" s="38">
        <v>7</v>
      </c>
      <c r="J39" s="420">
        <v>6</v>
      </c>
      <c r="K39" s="420">
        <v>7</v>
      </c>
      <c r="L39" s="420">
        <v>8</v>
      </c>
      <c r="M39" s="420">
        <v>8</v>
      </c>
      <c r="N39" s="420">
        <v>7</v>
      </c>
      <c r="O39" s="420">
        <v>6</v>
      </c>
      <c r="P39" s="420">
        <v>6</v>
      </c>
      <c r="Q39" s="420">
        <v>5</v>
      </c>
      <c r="R39" s="420">
        <v>5</v>
      </c>
      <c r="S39" s="420">
        <v>8</v>
      </c>
      <c r="T39" s="420">
        <v>10</v>
      </c>
      <c r="U39" s="444">
        <v>10</v>
      </c>
    </row>
    <row r="40" spans="5:21" ht="15">
      <c r="E40" s="880"/>
      <c r="F40" s="182" t="s">
        <v>258</v>
      </c>
      <c r="G40" s="36">
        <v>10</v>
      </c>
      <c r="H40" s="22">
        <v>10</v>
      </c>
      <c r="I40" s="269">
        <v>10</v>
      </c>
      <c r="J40" s="419">
        <v>10</v>
      </c>
      <c r="K40" s="419">
        <v>6</v>
      </c>
      <c r="L40" s="419">
        <v>10</v>
      </c>
      <c r="M40" s="419">
        <v>10</v>
      </c>
      <c r="N40" s="419">
        <v>10</v>
      </c>
      <c r="O40" s="419">
        <v>8</v>
      </c>
      <c r="P40" s="419">
        <v>6</v>
      </c>
      <c r="Q40" s="419">
        <v>10</v>
      </c>
      <c r="R40" s="419">
        <v>10</v>
      </c>
      <c r="S40" s="419">
        <v>10</v>
      </c>
      <c r="T40" s="419">
        <v>10</v>
      </c>
      <c r="U40" s="29">
        <v>10</v>
      </c>
    </row>
    <row r="41" spans="5:21" ht="15">
      <c r="E41" s="880"/>
      <c r="F41" s="182" t="s">
        <v>259</v>
      </c>
      <c r="G41" s="36">
        <v>5</v>
      </c>
      <c r="H41" s="748">
        <v>10</v>
      </c>
      <c r="I41" s="955">
        <v>7</v>
      </c>
      <c r="J41" s="938">
        <v>10</v>
      </c>
      <c r="K41" s="938">
        <v>10</v>
      </c>
      <c r="L41" s="938">
        <v>7</v>
      </c>
      <c r="M41" s="938">
        <v>10</v>
      </c>
      <c r="N41" s="938">
        <v>10</v>
      </c>
      <c r="O41" s="938">
        <v>9</v>
      </c>
      <c r="P41" s="938">
        <v>7</v>
      </c>
      <c r="Q41" s="938">
        <v>4</v>
      </c>
      <c r="R41" s="938">
        <v>9</v>
      </c>
      <c r="S41" s="938">
        <v>8</v>
      </c>
      <c r="T41" s="938">
        <v>7</v>
      </c>
      <c r="U41" s="872">
        <v>10</v>
      </c>
    </row>
    <row r="42" spans="5:21" ht="15">
      <c r="E42" s="880"/>
      <c r="F42" s="182" t="s">
        <v>260</v>
      </c>
      <c r="G42" s="36">
        <v>5</v>
      </c>
      <c r="H42" s="748"/>
      <c r="I42" s="955"/>
      <c r="J42" s="938"/>
      <c r="K42" s="938"/>
      <c r="L42" s="938"/>
      <c r="M42" s="938"/>
      <c r="N42" s="938"/>
      <c r="O42" s="938"/>
      <c r="P42" s="938"/>
      <c r="Q42" s="938"/>
      <c r="R42" s="938"/>
      <c r="S42" s="938"/>
      <c r="T42" s="938"/>
      <c r="U42" s="873"/>
    </row>
    <row r="43" spans="5:21" ht="15.75" customHeight="1">
      <c r="E43" s="880"/>
      <c r="F43" s="182" t="s">
        <v>261</v>
      </c>
      <c r="G43" s="36">
        <v>10</v>
      </c>
      <c r="H43" s="22">
        <v>10</v>
      </c>
      <c r="I43" s="269">
        <v>7</v>
      </c>
      <c r="J43" s="419">
        <v>10</v>
      </c>
      <c r="K43" s="419">
        <v>10</v>
      </c>
      <c r="L43" s="419">
        <v>8</v>
      </c>
      <c r="M43" s="419">
        <v>10</v>
      </c>
      <c r="N43" s="419">
        <v>9</v>
      </c>
      <c r="O43" s="419">
        <v>10</v>
      </c>
      <c r="P43" s="419">
        <v>10</v>
      </c>
      <c r="Q43" s="419">
        <v>0</v>
      </c>
      <c r="R43" s="419">
        <v>9</v>
      </c>
      <c r="S43" s="419">
        <v>9</v>
      </c>
      <c r="T43" s="419">
        <v>9</v>
      </c>
      <c r="U43" s="81">
        <v>10</v>
      </c>
    </row>
    <row r="44" spans="5:21" ht="15.75" thickBot="1">
      <c r="E44" s="880"/>
      <c r="F44" s="431" t="s">
        <v>262</v>
      </c>
      <c r="G44" s="462">
        <v>10</v>
      </c>
      <c r="H44" s="457">
        <v>10</v>
      </c>
      <c r="I44" s="43">
        <v>8</v>
      </c>
      <c r="J44" s="416">
        <v>9</v>
      </c>
      <c r="K44" s="416">
        <v>9</v>
      </c>
      <c r="L44" s="416">
        <v>8</v>
      </c>
      <c r="M44" s="416">
        <v>9</v>
      </c>
      <c r="N44" s="416">
        <v>9</v>
      </c>
      <c r="O44" s="416">
        <v>9</v>
      </c>
      <c r="P44" s="416">
        <v>9</v>
      </c>
      <c r="Q44" s="416">
        <v>9</v>
      </c>
      <c r="R44" s="416">
        <v>9</v>
      </c>
      <c r="S44" s="416">
        <v>8</v>
      </c>
      <c r="T44" s="416">
        <v>9</v>
      </c>
      <c r="U44" s="457">
        <v>10</v>
      </c>
    </row>
    <row r="45" spans="5:21" ht="15.75">
      <c r="E45" s="943"/>
      <c r="F45" s="287"/>
      <c r="G45" s="286"/>
      <c r="H45" s="286"/>
      <c r="I45" s="338"/>
      <c r="J45" s="383"/>
      <c r="K45" s="383"/>
      <c r="L45" s="383"/>
      <c r="M45" s="383"/>
      <c r="N45" s="383"/>
      <c r="O45" s="383"/>
      <c r="P45" s="383"/>
      <c r="Q45" s="383"/>
      <c r="R45" s="383"/>
      <c r="S45" s="383"/>
      <c r="T45" s="383"/>
      <c r="U45" s="286"/>
    </row>
    <row r="46" spans="5:21" ht="15.75" thickBot="1">
      <c r="E46" s="881"/>
      <c r="F46" s="882" t="s">
        <v>211</v>
      </c>
      <c r="G46" s="883"/>
      <c r="H46" s="84">
        <v>5</v>
      </c>
      <c r="I46" s="342">
        <v>5</v>
      </c>
      <c r="J46" s="282">
        <f aca="true" t="shared" si="4" ref="J46:T46">SUM(J39:J44)/10</f>
        <v>4.5</v>
      </c>
      <c r="K46" s="282">
        <f t="shared" si="4"/>
        <v>4.2</v>
      </c>
      <c r="L46" s="282">
        <f t="shared" si="4"/>
        <v>4.1</v>
      </c>
      <c r="M46" s="282">
        <f t="shared" si="4"/>
        <v>4.7</v>
      </c>
      <c r="N46" s="282">
        <f t="shared" si="4"/>
        <v>4.5</v>
      </c>
      <c r="O46" s="282">
        <f t="shared" si="4"/>
        <v>4.2</v>
      </c>
      <c r="P46" s="282">
        <f t="shared" si="4"/>
        <v>3.8</v>
      </c>
      <c r="Q46" s="389">
        <f t="shared" si="4"/>
        <v>2.8</v>
      </c>
      <c r="R46" s="282">
        <f t="shared" si="4"/>
        <v>4.2</v>
      </c>
      <c r="S46" s="282">
        <f t="shared" si="4"/>
        <v>4.3</v>
      </c>
      <c r="T46" s="282">
        <f t="shared" si="4"/>
        <v>4.5</v>
      </c>
      <c r="U46" s="84">
        <v>5</v>
      </c>
    </row>
    <row r="47" spans="5:21" ht="15.75" customHeight="1">
      <c r="E47" s="283"/>
      <c r="F47" s="259"/>
      <c r="G47" s="284"/>
      <c r="H47" s="145"/>
      <c r="I47" s="339"/>
      <c r="J47" s="392">
        <f aca="true" t="shared" si="5" ref="J47:T49">SUM(J12+J19+J28+J36+J44)</f>
        <v>60</v>
      </c>
      <c r="K47" s="392">
        <f t="shared" si="5"/>
        <v>68</v>
      </c>
      <c r="L47" s="392">
        <f t="shared" si="5"/>
        <v>68</v>
      </c>
      <c r="M47" s="392">
        <f t="shared" si="5"/>
        <v>77</v>
      </c>
      <c r="N47" s="392">
        <f t="shared" si="5"/>
        <v>68</v>
      </c>
      <c r="O47" s="392">
        <f t="shared" si="5"/>
        <v>70</v>
      </c>
      <c r="P47" s="392">
        <f t="shared" si="5"/>
        <v>61</v>
      </c>
      <c r="Q47" s="392">
        <f t="shared" si="5"/>
        <v>68</v>
      </c>
      <c r="R47" s="392">
        <f t="shared" si="5"/>
        <v>62</v>
      </c>
      <c r="S47" s="392">
        <f t="shared" si="5"/>
        <v>60</v>
      </c>
      <c r="T47" s="392">
        <f t="shared" si="5"/>
        <v>67</v>
      </c>
      <c r="U47" s="292"/>
    </row>
    <row r="48" spans="5:21" ht="15.75">
      <c r="E48" s="283"/>
      <c r="F48" s="259"/>
      <c r="G48" s="284"/>
      <c r="H48" s="85"/>
      <c r="I48" s="362"/>
      <c r="J48" s="391">
        <f t="shared" si="5"/>
        <v>50</v>
      </c>
      <c r="K48" s="391">
        <f t="shared" si="5"/>
        <v>50</v>
      </c>
      <c r="L48" s="391">
        <f t="shared" si="5"/>
        <v>50</v>
      </c>
      <c r="M48" s="391">
        <f t="shared" si="5"/>
        <v>50</v>
      </c>
      <c r="N48" s="391">
        <f t="shared" si="5"/>
        <v>50</v>
      </c>
      <c r="O48" s="391">
        <f t="shared" si="5"/>
        <v>49</v>
      </c>
      <c r="P48" s="391">
        <f t="shared" si="5"/>
        <v>50</v>
      </c>
      <c r="Q48" s="391">
        <f t="shared" si="5"/>
        <v>40</v>
      </c>
      <c r="R48" s="391">
        <f t="shared" si="5"/>
        <v>49</v>
      </c>
      <c r="S48" s="391">
        <f t="shared" si="5"/>
        <v>49</v>
      </c>
      <c r="T48" s="391">
        <f t="shared" si="5"/>
        <v>42</v>
      </c>
      <c r="U48" s="221"/>
    </row>
    <row r="49" spans="5:21" ht="16.5" thickBot="1">
      <c r="E49" s="895" t="s">
        <v>344</v>
      </c>
      <c r="F49" s="896"/>
      <c r="G49" s="897"/>
      <c r="H49" s="345">
        <f>SUM(H14+H21+H30+H38+H46)</f>
        <v>51</v>
      </c>
      <c r="I49" s="363">
        <f>SUM(I14+I21+I30+I38+I46)</f>
        <v>43.4</v>
      </c>
      <c r="J49" s="337">
        <f t="shared" si="5"/>
        <v>46.6</v>
      </c>
      <c r="K49" s="337">
        <f t="shared" si="5"/>
        <v>46.50000000000001</v>
      </c>
      <c r="L49" s="337">
        <f t="shared" si="5"/>
        <v>44.300000000000004</v>
      </c>
      <c r="M49" s="337">
        <f t="shared" si="5"/>
        <v>48.00000000000001</v>
      </c>
      <c r="N49" s="337">
        <f t="shared" si="5"/>
        <v>46.1</v>
      </c>
      <c r="O49" s="337">
        <f t="shared" si="5"/>
        <v>46.800000000000004</v>
      </c>
      <c r="P49" s="337">
        <f t="shared" si="5"/>
        <v>45.1</v>
      </c>
      <c r="Q49" s="337">
        <f t="shared" si="5"/>
        <v>42.099999999999994</v>
      </c>
      <c r="R49" s="337">
        <f t="shared" si="5"/>
        <v>43.5</v>
      </c>
      <c r="S49" s="337">
        <f t="shared" si="5"/>
        <v>42.99999999999999</v>
      </c>
      <c r="T49" s="337">
        <f t="shared" si="5"/>
        <v>44.2</v>
      </c>
      <c r="U49" s="89">
        <f>SUM(U14+U21+U30+U38+U46)</f>
        <v>53</v>
      </c>
    </row>
    <row r="50" spans="5:21" ht="15">
      <c r="E50" s="750" t="s">
        <v>304</v>
      </c>
      <c r="F50" s="442" t="s">
        <v>263</v>
      </c>
      <c r="G50" s="443">
        <v>10</v>
      </c>
      <c r="H50" s="436">
        <v>10</v>
      </c>
      <c r="I50" s="343">
        <v>10</v>
      </c>
      <c r="J50" s="421">
        <v>10</v>
      </c>
      <c r="K50" s="421">
        <v>10</v>
      </c>
      <c r="L50" s="421">
        <v>10</v>
      </c>
      <c r="M50" s="421">
        <v>10</v>
      </c>
      <c r="N50" s="421">
        <v>10</v>
      </c>
      <c r="O50" s="421">
        <v>10</v>
      </c>
      <c r="P50" s="421">
        <v>10</v>
      </c>
      <c r="Q50" s="421">
        <v>10</v>
      </c>
      <c r="R50" s="421">
        <v>10</v>
      </c>
      <c r="S50" s="421">
        <v>10</v>
      </c>
      <c r="T50" s="421">
        <v>10</v>
      </c>
      <c r="U50" s="436">
        <v>10</v>
      </c>
    </row>
    <row r="51" spans="5:21" ht="15">
      <c r="E51" s="751"/>
      <c r="F51" s="261"/>
      <c r="G51" s="57"/>
      <c r="H51" s="88"/>
      <c r="I51" s="344"/>
      <c r="J51" s="425"/>
      <c r="K51" s="425"/>
      <c r="L51" s="425"/>
      <c r="M51" s="425"/>
      <c r="N51" s="425"/>
      <c r="O51" s="425"/>
      <c r="P51" s="425"/>
      <c r="Q51" s="425"/>
      <c r="R51" s="425"/>
      <c r="S51" s="425"/>
      <c r="T51" s="425"/>
      <c r="U51" s="88"/>
    </row>
    <row r="52" spans="5:21" ht="15">
      <c r="E52" s="884"/>
      <c r="F52" s="795" t="s">
        <v>264</v>
      </c>
      <c r="G52" s="9">
        <v>20</v>
      </c>
      <c r="H52" s="724">
        <v>20</v>
      </c>
      <c r="I52" s="954">
        <v>20</v>
      </c>
      <c r="J52" s="941">
        <v>20</v>
      </c>
      <c r="K52" s="941">
        <v>20</v>
      </c>
      <c r="L52" s="941">
        <v>17</v>
      </c>
      <c r="M52" s="941">
        <v>20</v>
      </c>
      <c r="N52" s="941">
        <v>20</v>
      </c>
      <c r="O52" s="941">
        <v>20</v>
      </c>
      <c r="P52" s="941">
        <v>20</v>
      </c>
      <c r="Q52" s="941">
        <v>20</v>
      </c>
      <c r="R52" s="941">
        <v>16</v>
      </c>
      <c r="S52" s="941">
        <v>20</v>
      </c>
      <c r="T52" s="941">
        <v>20</v>
      </c>
      <c r="U52" s="724">
        <v>20</v>
      </c>
    </row>
    <row r="53" spans="5:21" ht="15">
      <c r="E53" s="884"/>
      <c r="F53" s="795"/>
      <c r="G53" s="61" t="s">
        <v>73</v>
      </c>
      <c r="H53" s="724"/>
      <c r="I53" s="955"/>
      <c r="J53" s="938"/>
      <c r="K53" s="938"/>
      <c r="L53" s="938"/>
      <c r="M53" s="938"/>
      <c r="N53" s="938"/>
      <c r="O53" s="938"/>
      <c r="P53" s="938"/>
      <c r="Q53" s="938"/>
      <c r="R53" s="938"/>
      <c r="S53" s="938"/>
      <c r="T53" s="938"/>
      <c r="U53" s="724"/>
    </row>
    <row r="54" spans="5:21" ht="15">
      <c r="E54" s="884"/>
      <c r="F54" s="795"/>
      <c r="G54" s="61" t="s">
        <v>67</v>
      </c>
      <c r="H54" s="724"/>
      <c r="I54" s="955"/>
      <c r="J54" s="938"/>
      <c r="K54" s="938"/>
      <c r="L54" s="938"/>
      <c r="M54" s="938"/>
      <c r="N54" s="938"/>
      <c r="O54" s="938"/>
      <c r="P54" s="938"/>
      <c r="Q54" s="938"/>
      <c r="R54" s="938"/>
      <c r="S54" s="938"/>
      <c r="T54" s="938"/>
      <c r="U54" s="724"/>
    </row>
    <row r="55" spans="5:21" ht="15.75" customHeight="1">
      <c r="E55" s="884"/>
      <c r="F55" s="886"/>
      <c r="G55" s="61" t="s">
        <v>68</v>
      </c>
      <c r="H55" s="712"/>
      <c r="I55" s="955"/>
      <c r="J55" s="938"/>
      <c r="K55" s="938"/>
      <c r="L55" s="938"/>
      <c r="M55" s="938"/>
      <c r="N55" s="938"/>
      <c r="O55" s="938"/>
      <c r="P55" s="938"/>
      <c r="Q55" s="938"/>
      <c r="R55" s="938"/>
      <c r="S55" s="938"/>
      <c r="T55" s="938"/>
      <c r="U55" s="712"/>
    </row>
    <row r="56" spans="5:21" ht="15">
      <c r="E56" s="884"/>
      <c r="F56" s="863" t="s">
        <v>240</v>
      </c>
      <c r="G56" s="20">
        <v>4</v>
      </c>
      <c r="H56" s="748">
        <v>10</v>
      </c>
      <c r="I56" s="955">
        <v>10</v>
      </c>
      <c r="J56" s="938">
        <v>10</v>
      </c>
      <c r="K56" s="938">
        <v>10</v>
      </c>
      <c r="L56" s="938">
        <v>9</v>
      </c>
      <c r="M56" s="938">
        <v>10</v>
      </c>
      <c r="N56" s="938">
        <v>10</v>
      </c>
      <c r="O56" s="938">
        <v>9</v>
      </c>
      <c r="P56" s="938">
        <v>9</v>
      </c>
      <c r="Q56" s="938">
        <v>10</v>
      </c>
      <c r="R56" s="938">
        <v>9</v>
      </c>
      <c r="S56" s="938">
        <v>10</v>
      </c>
      <c r="T56" s="938">
        <v>10</v>
      </c>
      <c r="U56" s="748">
        <v>10</v>
      </c>
    </row>
    <row r="57" spans="5:21" ht="15">
      <c r="E57" s="884"/>
      <c r="F57" s="863"/>
      <c r="G57" s="20">
        <v>2</v>
      </c>
      <c r="H57" s="748"/>
      <c r="I57" s="955"/>
      <c r="J57" s="938"/>
      <c r="K57" s="938"/>
      <c r="L57" s="938"/>
      <c r="M57" s="938"/>
      <c r="N57" s="938"/>
      <c r="O57" s="938"/>
      <c r="P57" s="938"/>
      <c r="Q57" s="938"/>
      <c r="R57" s="938"/>
      <c r="S57" s="938"/>
      <c r="T57" s="938"/>
      <c r="U57" s="748"/>
    </row>
    <row r="58" spans="5:21" ht="15">
      <c r="E58" s="884"/>
      <c r="F58" s="863"/>
      <c r="G58" s="20">
        <v>2</v>
      </c>
      <c r="H58" s="748"/>
      <c r="I58" s="955"/>
      <c r="J58" s="938"/>
      <c r="K58" s="938"/>
      <c r="L58" s="938"/>
      <c r="M58" s="938"/>
      <c r="N58" s="938"/>
      <c r="O58" s="938"/>
      <c r="P58" s="938"/>
      <c r="Q58" s="938"/>
      <c r="R58" s="938"/>
      <c r="S58" s="938"/>
      <c r="T58" s="938"/>
      <c r="U58" s="748"/>
    </row>
    <row r="59" spans="5:21" ht="15.75" customHeight="1">
      <c r="E59" s="884"/>
      <c r="F59" s="863"/>
      <c r="G59" s="20">
        <v>2</v>
      </c>
      <c r="H59" s="748"/>
      <c r="I59" s="955"/>
      <c r="J59" s="938"/>
      <c r="K59" s="938"/>
      <c r="L59" s="938"/>
      <c r="M59" s="938"/>
      <c r="N59" s="938"/>
      <c r="O59" s="938"/>
      <c r="P59" s="938"/>
      <c r="Q59" s="938"/>
      <c r="R59" s="938"/>
      <c r="S59" s="938"/>
      <c r="T59" s="938"/>
      <c r="U59" s="748"/>
    </row>
    <row r="60" spans="5:21" ht="15">
      <c r="E60" s="884"/>
      <c r="F60" s="261" t="s">
        <v>265</v>
      </c>
      <c r="G60" s="20">
        <v>10</v>
      </c>
      <c r="H60" s="88">
        <v>10</v>
      </c>
      <c r="I60" s="955">
        <v>10</v>
      </c>
      <c r="J60" s="938">
        <v>8</v>
      </c>
      <c r="K60" s="938">
        <v>10</v>
      </c>
      <c r="L60" s="938">
        <v>10</v>
      </c>
      <c r="M60" s="938">
        <v>10</v>
      </c>
      <c r="N60" s="938">
        <v>10</v>
      </c>
      <c r="O60" s="938">
        <v>10</v>
      </c>
      <c r="P60" s="938">
        <v>6</v>
      </c>
      <c r="Q60" s="938">
        <v>6</v>
      </c>
      <c r="R60" s="938">
        <v>8</v>
      </c>
      <c r="S60" s="938">
        <v>10</v>
      </c>
      <c r="T60" s="938">
        <v>6</v>
      </c>
      <c r="U60" s="724">
        <v>10</v>
      </c>
    </row>
    <row r="61" spans="5:21" ht="15">
      <c r="E61" s="884"/>
      <c r="F61" s="261"/>
      <c r="G61" s="61" t="s">
        <v>67</v>
      </c>
      <c r="H61" s="88"/>
      <c r="I61" s="955"/>
      <c r="J61" s="938"/>
      <c r="K61" s="938"/>
      <c r="L61" s="938"/>
      <c r="M61" s="938"/>
      <c r="N61" s="938"/>
      <c r="O61" s="938"/>
      <c r="P61" s="938"/>
      <c r="Q61" s="938"/>
      <c r="R61" s="938"/>
      <c r="S61" s="938"/>
      <c r="T61" s="938"/>
      <c r="U61" s="724"/>
    </row>
    <row r="62" spans="5:21" ht="15">
      <c r="E62" s="884"/>
      <c r="F62" s="261"/>
      <c r="G62" s="61" t="s">
        <v>66</v>
      </c>
      <c r="H62" s="88"/>
      <c r="I62" s="955"/>
      <c r="J62" s="938"/>
      <c r="K62" s="938"/>
      <c r="L62" s="938"/>
      <c r="M62" s="938"/>
      <c r="N62" s="938"/>
      <c r="O62" s="938"/>
      <c r="P62" s="938"/>
      <c r="Q62" s="938"/>
      <c r="R62" s="938"/>
      <c r="S62" s="938"/>
      <c r="T62" s="938"/>
      <c r="U62" s="724"/>
    </row>
    <row r="63" spans="5:21" ht="15.75" customHeight="1">
      <c r="E63" s="884"/>
      <c r="F63" s="261"/>
      <c r="G63" s="61" t="s">
        <v>68</v>
      </c>
      <c r="H63" s="88"/>
      <c r="I63" s="955"/>
      <c r="J63" s="938"/>
      <c r="K63" s="938"/>
      <c r="L63" s="938"/>
      <c r="M63" s="938"/>
      <c r="N63" s="938"/>
      <c r="O63" s="938"/>
      <c r="P63" s="938"/>
      <c r="Q63" s="938"/>
      <c r="R63" s="938"/>
      <c r="S63" s="938"/>
      <c r="T63" s="938"/>
      <c r="U63" s="724"/>
    </row>
    <row r="64" spans="5:21" ht="15.75" thickBot="1">
      <c r="E64" s="884"/>
      <c r="F64" s="262"/>
      <c r="G64" s="62" t="s">
        <v>74</v>
      </c>
      <c r="H64" s="263"/>
      <c r="I64" s="956"/>
      <c r="J64" s="939"/>
      <c r="K64" s="939"/>
      <c r="L64" s="939"/>
      <c r="M64" s="939"/>
      <c r="N64" s="939"/>
      <c r="O64" s="939"/>
      <c r="P64" s="939"/>
      <c r="Q64" s="939"/>
      <c r="R64" s="939"/>
      <c r="S64" s="939"/>
      <c r="T64" s="939"/>
      <c r="U64" s="725"/>
    </row>
    <row r="65" spans="5:21" ht="15.75" thickBot="1">
      <c r="E65" s="885"/>
      <c r="F65" s="685" t="s">
        <v>211</v>
      </c>
      <c r="G65" s="686"/>
      <c r="H65" s="85">
        <v>5</v>
      </c>
      <c r="I65" s="278">
        <f aca="true" t="shared" si="6" ref="I65:T65">SUM(I50:I64)/10</f>
        <v>5</v>
      </c>
      <c r="J65" s="279">
        <f t="shared" si="6"/>
        <v>4.8</v>
      </c>
      <c r="K65" s="279">
        <f t="shared" si="6"/>
        <v>5</v>
      </c>
      <c r="L65" s="279">
        <f t="shared" si="6"/>
        <v>4.6</v>
      </c>
      <c r="M65" s="279">
        <f t="shared" si="6"/>
        <v>5</v>
      </c>
      <c r="N65" s="279">
        <f t="shared" si="6"/>
        <v>5</v>
      </c>
      <c r="O65" s="279">
        <f t="shared" si="6"/>
        <v>4.9</v>
      </c>
      <c r="P65" s="279">
        <f t="shared" si="6"/>
        <v>4.5</v>
      </c>
      <c r="Q65" s="279">
        <f t="shared" si="6"/>
        <v>4.6</v>
      </c>
      <c r="R65" s="279">
        <f t="shared" si="6"/>
        <v>4.3</v>
      </c>
      <c r="S65" s="279">
        <f t="shared" si="6"/>
        <v>5</v>
      </c>
      <c r="T65" s="279">
        <f t="shared" si="6"/>
        <v>4.6</v>
      </c>
      <c r="U65" s="25">
        <v>5</v>
      </c>
    </row>
    <row r="66" spans="5:21" ht="15">
      <c r="E66" s="750" t="s">
        <v>303</v>
      </c>
      <c r="F66" s="863" t="s">
        <v>266</v>
      </c>
      <c r="G66" s="20">
        <v>13</v>
      </c>
      <c r="H66" s="723">
        <v>20</v>
      </c>
      <c r="I66" s="957">
        <v>20</v>
      </c>
      <c r="J66" s="940">
        <v>20</v>
      </c>
      <c r="K66" s="940">
        <v>20</v>
      </c>
      <c r="L66" s="940">
        <v>12</v>
      </c>
      <c r="M66" s="940">
        <v>15</v>
      </c>
      <c r="N66" s="940">
        <v>15</v>
      </c>
      <c r="O66" s="940">
        <v>20</v>
      </c>
      <c r="P66" s="940">
        <v>15</v>
      </c>
      <c r="Q66" s="940">
        <v>17</v>
      </c>
      <c r="R66" s="940">
        <v>14</v>
      </c>
      <c r="S66" s="940">
        <v>20</v>
      </c>
      <c r="T66" s="940">
        <v>19</v>
      </c>
      <c r="U66" s="723">
        <v>20</v>
      </c>
    </row>
    <row r="67" spans="5:21" ht="15.75" customHeight="1">
      <c r="E67" s="751"/>
      <c r="F67" s="863"/>
      <c r="G67" s="61" t="s">
        <v>70</v>
      </c>
      <c r="H67" s="724"/>
      <c r="I67" s="957"/>
      <c r="J67" s="940"/>
      <c r="K67" s="940"/>
      <c r="L67" s="940"/>
      <c r="M67" s="940"/>
      <c r="N67" s="940"/>
      <c r="O67" s="940"/>
      <c r="P67" s="940"/>
      <c r="Q67" s="940"/>
      <c r="R67" s="940"/>
      <c r="S67" s="940"/>
      <c r="T67" s="940"/>
      <c r="U67" s="724"/>
    </row>
    <row r="68" spans="5:21" ht="16.5" customHeight="1">
      <c r="E68" s="751"/>
      <c r="F68" s="863"/>
      <c r="G68" s="61" t="s">
        <v>69</v>
      </c>
      <c r="H68" s="724"/>
      <c r="I68" s="957"/>
      <c r="J68" s="940"/>
      <c r="K68" s="940"/>
      <c r="L68" s="940"/>
      <c r="M68" s="940"/>
      <c r="N68" s="940"/>
      <c r="O68" s="940"/>
      <c r="P68" s="940"/>
      <c r="Q68" s="940"/>
      <c r="R68" s="940"/>
      <c r="S68" s="940"/>
      <c r="T68" s="940"/>
      <c r="U68" s="724"/>
    </row>
    <row r="69" spans="5:21" ht="15">
      <c r="E69" s="751"/>
      <c r="F69" s="182" t="s">
        <v>237</v>
      </c>
      <c r="G69" s="20">
        <v>2</v>
      </c>
      <c r="H69" s="724"/>
      <c r="I69" s="957"/>
      <c r="J69" s="940"/>
      <c r="K69" s="940"/>
      <c r="L69" s="940"/>
      <c r="M69" s="940"/>
      <c r="N69" s="940"/>
      <c r="O69" s="940"/>
      <c r="P69" s="940"/>
      <c r="Q69" s="940"/>
      <c r="R69" s="940"/>
      <c r="S69" s="940"/>
      <c r="T69" s="940"/>
      <c r="U69" s="724"/>
    </row>
    <row r="70" spans="5:21" ht="21.75" customHeight="1">
      <c r="E70" s="751"/>
      <c r="F70" s="182" t="s">
        <v>238</v>
      </c>
      <c r="G70" s="20">
        <v>5</v>
      </c>
      <c r="H70" s="712"/>
      <c r="I70" s="954"/>
      <c r="J70" s="941"/>
      <c r="K70" s="941"/>
      <c r="L70" s="941"/>
      <c r="M70" s="941"/>
      <c r="N70" s="941"/>
      <c r="O70" s="941"/>
      <c r="P70" s="941"/>
      <c r="Q70" s="941"/>
      <c r="R70" s="941"/>
      <c r="S70" s="941"/>
      <c r="T70" s="941"/>
      <c r="U70" s="712"/>
    </row>
    <row r="71" spans="5:21" ht="15">
      <c r="E71" s="751"/>
      <c r="F71" s="182" t="s">
        <v>269</v>
      </c>
      <c r="G71" s="20">
        <v>5</v>
      </c>
      <c r="H71" s="711">
        <v>20</v>
      </c>
      <c r="I71" s="958">
        <v>0</v>
      </c>
      <c r="J71" s="942">
        <v>19</v>
      </c>
      <c r="K71" s="942">
        <v>15</v>
      </c>
      <c r="L71" s="942">
        <v>17</v>
      </c>
      <c r="M71" s="942">
        <v>19</v>
      </c>
      <c r="N71" s="942">
        <v>18</v>
      </c>
      <c r="O71" s="942">
        <v>19</v>
      </c>
      <c r="P71" s="942">
        <v>18</v>
      </c>
      <c r="Q71" s="942">
        <v>19</v>
      </c>
      <c r="R71" s="942">
        <v>17</v>
      </c>
      <c r="S71" s="942">
        <v>17</v>
      </c>
      <c r="T71" s="942">
        <v>17</v>
      </c>
      <c r="U71" s="711">
        <v>20</v>
      </c>
    </row>
    <row r="72" spans="5:21" ht="30" customHeight="1">
      <c r="E72" s="751"/>
      <c r="F72" s="182" t="s">
        <v>270</v>
      </c>
      <c r="G72" s="20">
        <v>5</v>
      </c>
      <c r="H72" s="724"/>
      <c r="I72" s="959"/>
      <c r="J72" s="940"/>
      <c r="K72" s="940"/>
      <c r="L72" s="940"/>
      <c r="M72" s="940"/>
      <c r="N72" s="940"/>
      <c r="O72" s="940"/>
      <c r="P72" s="940"/>
      <c r="Q72" s="940"/>
      <c r="R72" s="940"/>
      <c r="S72" s="940"/>
      <c r="T72" s="940"/>
      <c r="U72" s="724"/>
    </row>
    <row r="73" spans="5:21" ht="15.75" customHeight="1">
      <c r="E73" s="751"/>
      <c r="F73" s="182" t="s">
        <v>271</v>
      </c>
      <c r="G73" s="20">
        <v>3</v>
      </c>
      <c r="H73" s="724"/>
      <c r="I73" s="959"/>
      <c r="J73" s="940"/>
      <c r="K73" s="940"/>
      <c r="L73" s="940"/>
      <c r="M73" s="940"/>
      <c r="N73" s="940"/>
      <c r="O73" s="940"/>
      <c r="P73" s="940"/>
      <c r="Q73" s="940"/>
      <c r="R73" s="940"/>
      <c r="S73" s="940"/>
      <c r="T73" s="940"/>
      <c r="U73" s="724"/>
    </row>
    <row r="74" spans="5:21" ht="15" customHeight="1">
      <c r="E74" s="751"/>
      <c r="F74" s="182" t="s">
        <v>272</v>
      </c>
      <c r="G74" s="20">
        <v>3</v>
      </c>
      <c r="H74" s="724"/>
      <c r="I74" s="959"/>
      <c r="J74" s="940"/>
      <c r="K74" s="940"/>
      <c r="L74" s="940"/>
      <c r="M74" s="940"/>
      <c r="N74" s="940"/>
      <c r="O74" s="940"/>
      <c r="P74" s="940"/>
      <c r="Q74" s="940"/>
      <c r="R74" s="940"/>
      <c r="S74" s="940"/>
      <c r="T74" s="940"/>
      <c r="U74" s="724"/>
    </row>
    <row r="75" spans="5:21" ht="15">
      <c r="E75" s="751"/>
      <c r="F75" s="182" t="s">
        <v>281</v>
      </c>
      <c r="G75" s="20">
        <v>3</v>
      </c>
      <c r="H75" s="724"/>
      <c r="I75" s="959"/>
      <c r="J75" s="940"/>
      <c r="K75" s="940"/>
      <c r="L75" s="940"/>
      <c r="M75" s="940"/>
      <c r="N75" s="940"/>
      <c r="O75" s="940"/>
      <c r="P75" s="940"/>
      <c r="Q75" s="940"/>
      <c r="R75" s="940"/>
      <c r="S75" s="940"/>
      <c r="T75" s="940"/>
      <c r="U75" s="724"/>
    </row>
    <row r="76" spans="2:21" ht="15">
      <c r="B76" s="260"/>
      <c r="C76" s="260"/>
      <c r="D76" s="99"/>
      <c r="E76" s="751"/>
      <c r="F76" s="182" t="s">
        <v>282</v>
      </c>
      <c r="G76" s="20">
        <v>1</v>
      </c>
      <c r="H76" s="340"/>
      <c r="I76" s="960"/>
      <c r="J76" s="940"/>
      <c r="K76" s="940"/>
      <c r="L76" s="940"/>
      <c r="M76" s="940"/>
      <c r="N76" s="940"/>
      <c r="O76" s="940"/>
      <c r="P76" s="940"/>
      <c r="Q76" s="940"/>
      <c r="R76" s="940"/>
      <c r="S76" s="940"/>
      <c r="T76" s="940"/>
      <c r="U76" s="11"/>
    </row>
    <row r="77" spans="2:21" ht="15.75" customHeight="1" thickBot="1">
      <c r="B77" s="260"/>
      <c r="C77" s="260"/>
      <c r="D77" s="99"/>
      <c r="E77" s="751"/>
      <c r="F77" s="458" t="s">
        <v>268</v>
      </c>
      <c r="G77" s="459">
        <v>20</v>
      </c>
      <c r="H77" s="447">
        <v>20</v>
      </c>
      <c r="I77" s="265">
        <v>18</v>
      </c>
      <c r="J77" s="265">
        <v>19</v>
      </c>
      <c r="K77" s="265">
        <v>19</v>
      </c>
      <c r="L77" s="265">
        <v>19</v>
      </c>
      <c r="M77" s="265">
        <v>19</v>
      </c>
      <c r="N77" s="265">
        <v>19</v>
      </c>
      <c r="O77" s="265">
        <v>19</v>
      </c>
      <c r="P77" s="265">
        <v>19</v>
      </c>
      <c r="Q77" s="265">
        <v>19</v>
      </c>
      <c r="R77" s="265">
        <v>19</v>
      </c>
      <c r="S77" s="265">
        <v>19</v>
      </c>
      <c r="T77" s="265">
        <v>19</v>
      </c>
      <c r="U77" s="447">
        <v>20</v>
      </c>
    </row>
    <row r="78" spans="2:21" ht="15.75" customHeight="1" thickBot="1">
      <c r="B78" s="260"/>
      <c r="C78" s="260"/>
      <c r="D78" s="99"/>
      <c r="E78" s="752"/>
      <c r="F78" s="685" t="s">
        <v>211</v>
      </c>
      <c r="G78" s="686"/>
      <c r="H78" s="25">
        <v>6</v>
      </c>
      <c r="I78" s="278">
        <f>SUM(I66:I77)/10</f>
        <v>3.8</v>
      </c>
      <c r="J78" s="279">
        <f aca="true" t="shared" si="7" ref="J78:T78">SUM(J66:J77)/10</f>
        <v>5.8</v>
      </c>
      <c r="K78" s="279">
        <f t="shared" si="7"/>
        <v>5.4</v>
      </c>
      <c r="L78" s="279">
        <f t="shared" si="7"/>
        <v>4.8</v>
      </c>
      <c r="M78" s="279">
        <f t="shared" si="7"/>
        <v>5.3</v>
      </c>
      <c r="N78" s="279">
        <f t="shared" si="7"/>
        <v>5.2</v>
      </c>
      <c r="O78" s="279">
        <f t="shared" si="7"/>
        <v>5.8</v>
      </c>
      <c r="P78" s="279">
        <f t="shared" si="7"/>
        <v>5.2</v>
      </c>
      <c r="Q78" s="279">
        <f t="shared" si="7"/>
        <v>5.5</v>
      </c>
      <c r="R78" s="279">
        <f t="shared" si="7"/>
        <v>5</v>
      </c>
      <c r="S78" s="279">
        <f t="shared" si="7"/>
        <v>5.6</v>
      </c>
      <c r="T78" s="279">
        <f t="shared" si="7"/>
        <v>5.5</v>
      </c>
      <c r="U78" s="25">
        <v>6</v>
      </c>
    </row>
    <row r="79" spans="2:21" ht="15">
      <c r="B79" s="260"/>
      <c r="C79" s="260"/>
      <c r="D79" s="99"/>
      <c r="E79" s="751" t="s">
        <v>284</v>
      </c>
      <c r="F79" s="460" t="s">
        <v>273</v>
      </c>
      <c r="G79" s="461">
        <v>10</v>
      </c>
      <c r="H79" s="448">
        <v>10</v>
      </c>
      <c r="I79" s="38">
        <v>10</v>
      </c>
      <c r="J79" s="420">
        <v>10</v>
      </c>
      <c r="K79" s="420">
        <v>10</v>
      </c>
      <c r="L79" s="420">
        <v>10</v>
      </c>
      <c r="M79" s="420">
        <v>10</v>
      </c>
      <c r="N79" s="420">
        <v>10</v>
      </c>
      <c r="O79" s="420">
        <v>10</v>
      </c>
      <c r="P79" s="420">
        <v>10</v>
      </c>
      <c r="Q79" s="420">
        <v>10</v>
      </c>
      <c r="R79" s="420">
        <v>10</v>
      </c>
      <c r="S79" s="420">
        <v>10</v>
      </c>
      <c r="T79" s="420">
        <v>10</v>
      </c>
      <c r="U79" s="448">
        <v>10</v>
      </c>
    </row>
    <row r="80" spans="5:21" ht="15">
      <c r="E80" s="751"/>
      <c r="F80" s="174" t="s">
        <v>274</v>
      </c>
      <c r="G80" s="41">
        <v>4</v>
      </c>
      <c r="H80" s="748">
        <v>20</v>
      </c>
      <c r="I80" s="957">
        <v>20</v>
      </c>
      <c r="J80" s="940">
        <v>19</v>
      </c>
      <c r="K80" s="940">
        <v>20</v>
      </c>
      <c r="L80" s="940">
        <v>20</v>
      </c>
      <c r="M80" s="940">
        <v>20</v>
      </c>
      <c r="N80" s="940">
        <v>20</v>
      </c>
      <c r="O80" s="940">
        <v>20</v>
      </c>
      <c r="P80" s="940">
        <v>19</v>
      </c>
      <c r="Q80" s="940">
        <v>20</v>
      </c>
      <c r="R80" s="940">
        <v>20</v>
      </c>
      <c r="S80" s="940">
        <v>10</v>
      </c>
      <c r="T80" s="940">
        <v>17</v>
      </c>
      <c r="U80" s="711">
        <v>20</v>
      </c>
    </row>
    <row r="81" spans="5:21" ht="15">
      <c r="E81" s="751"/>
      <c r="F81" s="174" t="s">
        <v>275</v>
      </c>
      <c r="G81" s="41">
        <v>2</v>
      </c>
      <c r="H81" s="748"/>
      <c r="I81" s="957"/>
      <c r="J81" s="940"/>
      <c r="K81" s="940"/>
      <c r="L81" s="940"/>
      <c r="M81" s="940"/>
      <c r="N81" s="940"/>
      <c r="O81" s="940"/>
      <c r="P81" s="940"/>
      <c r="Q81" s="940"/>
      <c r="R81" s="940"/>
      <c r="S81" s="940"/>
      <c r="T81" s="940"/>
      <c r="U81" s="724"/>
    </row>
    <row r="82" spans="5:21" ht="15.75" customHeight="1">
      <c r="E82" s="751"/>
      <c r="F82" s="174" t="s">
        <v>276</v>
      </c>
      <c r="G82" s="41">
        <v>2</v>
      </c>
      <c r="H82" s="748"/>
      <c r="I82" s="957"/>
      <c r="J82" s="940"/>
      <c r="K82" s="940"/>
      <c r="L82" s="940"/>
      <c r="M82" s="940"/>
      <c r="N82" s="940"/>
      <c r="O82" s="940"/>
      <c r="P82" s="940"/>
      <c r="Q82" s="940"/>
      <c r="R82" s="940"/>
      <c r="S82" s="940"/>
      <c r="T82" s="940"/>
      <c r="U82" s="724"/>
    </row>
    <row r="83" spans="5:21" ht="15">
      <c r="E83" s="751"/>
      <c r="F83" s="174" t="s">
        <v>277</v>
      </c>
      <c r="G83" s="41">
        <v>2</v>
      </c>
      <c r="H83" s="748"/>
      <c r="I83" s="957"/>
      <c r="J83" s="940"/>
      <c r="K83" s="940"/>
      <c r="L83" s="940"/>
      <c r="M83" s="940"/>
      <c r="N83" s="940"/>
      <c r="O83" s="940"/>
      <c r="P83" s="940"/>
      <c r="Q83" s="940"/>
      <c r="R83" s="940"/>
      <c r="S83" s="940"/>
      <c r="T83" s="940"/>
      <c r="U83" s="724"/>
    </row>
    <row r="84" spans="5:21" ht="15">
      <c r="E84" s="751"/>
      <c r="F84" s="174" t="s">
        <v>278</v>
      </c>
      <c r="G84" s="41">
        <v>5</v>
      </c>
      <c r="H84" s="748"/>
      <c r="I84" s="957"/>
      <c r="J84" s="940"/>
      <c r="K84" s="940"/>
      <c r="L84" s="940"/>
      <c r="M84" s="940"/>
      <c r="N84" s="940"/>
      <c r="O84" s="940"/>
      <c r="P84" s="940"/>
      <c r="Q84" s="940"/>
      <c r="R84" s="940"/>
      <c r="S84" s="940"/>
      <c r="T84" s="940"/>
      <c r="U84" s="724"/>
    </row>
    <row r="85" spans="5:21" ht="15">
      <c r="E85" s="751"/>
      <c r="F85" s="174" t="s">
        <v>279</v>
      </c>
      <c r="G85" s="41">
        <v>5</v>
      </c>
      <c r="H85" s="748"/>
      <c r="I85" s="954"/>
      <c r="J85" s="941"/>
      <c r="K85" s="941"/>
      <c r="L85" s="941"/>
      <c r="M85" s="941"/>
      <c r="N85" s="941"/>
      <c r="O85" s="941"/>
      <c r="P85" s="941"/>
      <c r="Q85" s="941"/>
      <c r="R85" s="941"/>
      <c r="S85" s="941"/>
      <c r="T85" s="941"/>
      <c r="U85" s="712"/>
    </row>
    <row r="86" spans="5:21" ht="15">
      <c r="E86" s="751"/>
      <c r="F86" s="174" t="s">
        <v>280</v>
      </c>
      <c r="G86" s="41">
        <v>10</v>
      </c>
      <c r="H86" s="748">
        <v>30</v>
      </c>
      <c r="I86" s="961">
        <v>20</v>
      </c>
      <c r="J86" s="942">
        <v>20</v>
      </c>
      <c r="K86" s="942">
        <v>20</v>
      </c>
      <c r="L86" s="942">
        <v>12</v>
      </c>
      <c r="M86" s="942">
        <v>30</v>
      </c>
      <c r="N86" s="942">
        <v>20</v>
      </c>
      <c r="O86" s="942">
        <v>20</v>
      </c>
      <c r="P86" s="942">
        <v>12</v>
      </c>
      <c r="Q86" s="942">
        <v>15</v>
      </c>
      <c r="R86" s="942">
        <v>20</v>
      </c>
      <c r="S86" s="942">
        <v>20</v>
      </c>
      <c r="T86" s="942">
        <v>20</v>
      </c>
      <c r="U86" s="711">
        <v>30</v>
      </c>
    </row>
    <row r="87" spans="5:21" ht="15.75" thickBot="1">
      <c r="E87" s="751"/>
      <c r="F87" s="175" t="s">
        <v>260</v>
      </c>
      <c r="G87" s="43">
        <v>20</v>
      </c>
      <c r="H87" s="711"/>
      <c r="I87" s="962"/>
      <c r="J87" s="945"/>
      <c r="K87" s="945"/>
      <c r="L87" s="945"/>
      <c r="M87" s="945"/>
      <c r="N87" s="945"/>
      <c r="O87" s="945"/>
      <c r="P87" s="945"/>
      <c r="Q87" s="945"/>
      <c r="R87" s="945"/>
      <c r="S87" s="945"/>
      <c r="T87" s="945"/>
      <c r="U87" s="725"/>
    </row>
    <row r="88" spans="5:21" ht="15.75" thickBot="1">
      <c r="E88" s="752"/>
      <c r="F88" s="685" t="s">
        <v>211</v>
      </c>
      <c r="G88" s="686"/>
      <c r="H88" s="168">
        <v>6</v>
      </c>
      <c r="I88" s="278">
        <f aca="true" t="shared" si="8" ref="I88:T88">SUM(I79:I86)/10</f>
        <v>5</v>
      </c>
      <c r="J88" s="279">
        <f t="shared" si="8"/>
        <v>4.9</v>
      </c>
      <c r="K88" s="279">
        <f t="shared" si="8"/>
        <v>5</v>
      </c>
      <c r="L88" s="279">
        <f t="shared" si="8"/>
        <v>4.2</v>
      </c>
      <c r="M88" s="279">
        <f t="shared" si="8"/>
        <v>6</v>
      </c>
      <c r="N88" s="279">
        <f t="shared" si="8"/>
        <v>5</v>
      </c>
      <c r="O88" s="279">
        <f t="shared" si="8"/>
        <v>5</v>
      </c>
      <c r="P88" s="279">
        <f t="shared" si="8"/>
        <v>4.1</v>
      </c>
      <c r="Q88" s="279">
        <f t="shared" si="8"/>
        <v>4.5</v>
      </c>
      <c r="R88" s="279">
        <f t="shared" si="8"/>
        <v>5</v>
      </c>
      <c r="S88" s="279">
        <f t="shared" si="8"/>
        <v>4</v>
      </c>
      <c r="T88" s="279">
        <f t="shared" si="8"/>
        <v>4.7</v>
      </c>
      <c r="U88" s="168">
        <v>6</v>
      </c>
    </row>
    <row r="89" spans="5:21" ht="15.75" thickBot="1">
      <c r="E89" s="749" t="s">
        <v>285</v>
      </c>
      <c r="F89" s="460" t="s">
        <v>288</v>
      </c>
      <c r="G89" s="461">
        <v>10</v>
      </c>
      <c r="H89" s="436">
        <v>10</v>
      </c>
      <c r="I89" s="38">
        <v>10</v>
      </c>
      <c r="J89" s="420">
        <v>10</v>
      </c>
      <c r="K89" s="420">
        <v>10</v>
      </c>
      <c r="L89" s="420">
        <v>10</v>
      </c>
      <c r="M89" s="420">
        <v>10</v>
      </c>
      <c r="N89" s="420">
        <v>10</v>
      </c>
      <c r="O89" s="420">
        <v>10</v>
      </c>
      <c r="P89" s="420">
        <v>10</v>
      </c>
      <c r="Q89" s="420">
        <v>10</v>
      </c>
      <c r="R89" s="420">
        <v>10</v>
      </c>
      <c r="S89" s="420">
        <v>10</v>
      </c>
      <c r="T89" s="420">
        <v>10</v>
      </c>
      <c r="U89" s="436">
        <v>10</v>
      </c>
    </row>
    <row r="90" spans="5:21" ht="15.75" customHeight="1" thickBot="1">
      <c r="E90" s="749"/>
      <c r="F90" s="173" t="s">
        <v>289</v>
      </c>
      <c r="G90" s="38">
        <v>5</v>
      </c>
      <c r="H90" s="11">
        <v>5</v>
      </c>
      <c r="I90" s="41">
        <v>5</v>
      </c>
      <c r="J90" s="414">
        <v>5</v>
      </c>
      <c r="K90" s="414">
        <v>5</v>
      </c>
      <c r="L90" s="414">
        <v>5</v>
      </c>
      <c r="M90" s="414">
        <v>5</v>
      </c>
      <c r="N90" s="414">
        <v>5</v>
      </c>
      <c r="O90" s="414">
        <v>5</v>
      </c>
      <c r="P90" s="414">
        <v>5</v>
      </c>
      <c r="Q90" s="414">
        <v>5</v>
      </c>
      <c r="R90" s="414">
        <v>5</v>
      </c>
      <c r="S90" s="414">
        <v>0</v>
      </c>
      <c r="T90" s="414">
        <v>5</v>
      </c>
      <c r="U90" s="11">
        <v>5</v>
      </c>
    </row>
    <row r="91" spans="5:21" ht="15.75" thickBot="1">
      <c r="E91" s="749"/>
      <c r="F91" s="174" t="s">
        <v>290</v>
      </c>
      <c r="G91" s="41">
        <v>5</v>
      </c>
      <c r="H91" s="22">
        <v>5</v>
      </c>
      <c r="I91" s="41">
        <v>5</v>
      </c>
      <c r="J91" s="414">
        <v>5</v>
      </c>
      <c r="K91" s="414">
        <v>5</v>
      </c>
      <c r="L91" s="414">
        <v>5</v>
      </c>
      <c r="M91" s="414">
        <v>5</v>
      </c>
      <c r="N91" s="414">
        <v>5</v>
      </c>
      <c r="O91" s="414">
        <v>5</v>
      </c>
      <c r="P91" s="414">
        <v>5</v>
      </c>
      <c r="Q91" s="414">
        <v>5</v>
      </c>
      <c r="R91" s="414">
        <v>5</v>
      </c>
      <c r="S91" s="414">
        <v>4</v>
      </c>
      <c r="T91" s="414">
        <v>5</v>
      </c>
      <c r="U91" s="22">
        <v>5</v>
      </c>
    </row>
    <row r="92" spans="5:21" ht="15.75" thickBot="1">
      <c r="E92" s="749"/>
      <c r="F92" s="175" t="s">
        <v>291</v>
      </c>
      <c r="G92" s="43">
        <v>10</v>
      </c>
      <c r="H92" s="18">
        <v>10</v>
      </c>
      <c r="I92" s="43">
        <v>10</v>
      </c>
      <c r="J92" s="416">
        <v>8</v>
      </c>
      <c r="K92" s="416">
        <v>10</v>
      </c>
      <c r="L92" s="416">
        <v>10</v>
      </c>
      <c r="M92" s="416">
        <v>10</v>
      </c>
      <c r="N92" s="416">
        <v>10</v>
      </c>
      <c r="O92" s="416">
        <v>10</v>
      </c>
      <c r="P92" s="416">
        <v>10</v>
      </c>
      <c r="Q92" s="416">
        <v>10</v>
      </c>
      <c r="R92" s="416">
        <v>10</v>
      </c>
      <c r="S92" s="416">
        <v>10</v>
      </c>
      <c r="T92" s="416">
        <v>10</v>
      </c>
      <c r="U92" s="18">
        <v>10</v>
      </c>
    </row>
    <row r="93" spans="5:21" ht="15.75" thickBot="1">
      <c r="E93" s="749"/>
      <c r="F93" s="890" t="s">
        <v>211</v>
      </c>
      <c r="G93" s="891"/>
      <c r="H93" s="168">
        <v>3</v>
      </c>
      <c r="I93" s="278">
        <f aca="true" t="shared" si="9" ref="I93:T93">SUM(I89:I92)/10</f>
        <v>3</v>
      </c>
      <c r="J93" s="279">
        <f t="shared" si="9"/>
        <v>2.8</v>
      </c>
      <c r="K93" s="279">
        <f t="shared" si="9"/>
        <v>3</v>
      </c>
      <c r="L93" s="279">
        <f t="shared" si="9"/>
        <v>3</v>
      </c>
      <c r="M93" s="279">
        <f t="shared" si="9"/>
        <v>3</v>
      </c>
      <c r="N93" s="279">
        <f t="shared" si="9"/>
        <v>3</v>
      </c>
      <c r="O93" s="279">
        <f t="shared" si="9"/>
        <v>3</v>
      </c>
      <c r="P93" s="279">
        <f t="shared" si="9"/>
        <v>3</v>
      </c>
      <c r="Q93" s="279">
        <f t="shared" si="9"/>
        <v>3</v>
      </c>
      <c r="R93" s="279">
        <f t="shared" si="9"/>
        <v>3</v>
      </c>
      <c r="S93" s="279">
        <f t="shared" si="9"/>
        <v>2.4</v>
      </c>
      <c r="T93" s="279">
        <f t="shared" si="9"/>
        <v>3</v>
      </c>
      <c r="U93" s="168">
        <v>3</v>
      </c>
    </row>
    <row r="94" spans="5:21" ht="15.75" customHeight="1">
      <c r="E94" s="750" t="s">
        <v>283</v>
      </c>
      <c r="F94" s="181" t="s">
        <v>287</v>
      </c>
      <c r="G94" s="50">
        <v>20</v>
      </c>
      <c r="H94" s="723">
        <v>30</v>
      </c>
      <c r="I94" s="954">
        <v>30</v>
      </c>
      <c r="J94" s="941">
        <v>30</v>
      </c>
      <c r="K94" s="941">
        <v>28</v>
      </c>
      <c r="L94" s="941">
        <v>26</v>
      </c>
      <c r="M94" s="941">
        <v>28</v>
      </c>
      <c r="N94" s="941">
        <v>30</v>
      </c>
      <c r="O94" s="941">
        <v>30</v>
      </c>
      <c r="P94" s="941">
        <v>28</v>
      </c>
      <c r="Q94" s="941">
        <v>26</v>
      </c>
      <c r="R94" s="941">
        <v>30</v>
      </c>
      <c r="S94" s="941">
        <v>26</v>
      </c>
      <c r="T94" s="941">
        <v>28</v>
      </c>
      <c r="U94" s="747">
        <v>30</v>
      </c>
    </row>
    <row r="95" spans="5:21" ht="15">
      <c r="E95" s="751"/>
      <c r="F95" s="288" t="s">
        <v>237</v>
      </c>
      <c r="G95" s="264">
        <v>10</v>
      </c>
      <c r="H95" s="724"/>
      <c r="I95" s="961"/>
      <c r="J95" s="942"/>
      <c r="K95" s="942"/>
      <c r="L95" s="942"/>
      <c r="M95" s="942"/>
      <c r="N95" s="942"/>
      <c r="O95" s="942"/>
      <c r="P95" s="942"/>
      <c r="Q95" s="942"/>
      <c r="R95" s="942"/>
      <c r="S95" s="942"/>
      <c r="T95" s="942"/>
      <c r="U95" s="748"/>
    </row>
    <row r="96" spans="5:21" ht="15.75" thickBot="1">
      <c r="E96" s="751"/>
      <c r="F96" s="458" t="s">
        <v>286</v>
      </c>
      <c r="G96" s="459">
        <v>10</v>
      </c>
      <c r="H96" s="449">
        <v>10</v>
      </c>
      <c r="I96" s="43">
        <v>10</v>
      </c>
      <c r="J96" s="416">
        <v>10</v>
      </c>
      <c r="K96" s="416">
        <v>10</v>
      </c>
      <c r="L96" s="416">
        <v>10</v>
      </c>
      <c r="M96" s="416">
        <v>10</v>
      </c>
      <c r="N96" s="416">
        <v>10</v>
      </c>
      <c r="O96" s="416">
        <v>10</v>
      </c>
      <c r="P96" s="416">
        <v>10</v>
      </c>
      <c r="Q96" s="416">
        <v>10</v>
      </c>
      <c r="R96" s="416">
        <v>10</v>
      </c>
      <c r="S96" s="416">
        <v>10</v>
      </c>
      <c r="T96" s="416">
        <v>9</v>
      </c>
      <c r="U96" s="449">
        <v>10</v>
      </c>
    </row>
    <row r="97" spans="5:21" ht="15.75" thickBot="1">
      <c r="E97" s="752"/>
      <c r="F97" s="882" t="s">
        <v>211</v>
      </c>
      <c r="G97" s="883"/>
      <c r="H97" s="84">
        <v>4</v>
      </c>
      <c r="I97" s="267">
        <f>SUM(I94:I96)/10</f>
        <v>4</v>
      </c>
      <c r="J97" s="267">
        <f aca="true" t="shared" si="10" ref="J97:T97">SUM(J94:J96)/10</f>
        <v>4</v>
      </c>
      <c r="K97" s="267">
        <f t="shared" si="10"/>
        <v>3.8</v>
      </c>
      <c r="L97" s="267">
        <f t="shared" si="10"/>
        <v>3.6</v>
      </c>
      <c r="M97" s="267">
        <f t="shared" si="10"/>
        <v>3.8</v>
      </c>
      <c r="N97" s="267">
        <f t="shared" si="10"/>
        <v>4</v>
      </c>
      <c r="O97" s="267">
        <f t="shared" si="10"/>
        <v>4</v>
      </c>
      <c r="P97" s="267">
        <f t="shared" si="10"/>
        <v>3.8</v>
      </c>
      <c r="Q97" s="267">
        <f t="shared" si="10"/>
        <v>3.6</v>
      </c>
      <c r="R97" s="267">
        <f t="shared" si="10"/>
        <v>4</v>
      </c>
      <c r="S97" s="267">
        <f t="shared" si="10"/>
        <v>3.6</v>
      </c>
      <c r="T97" s="267">
        <f t="shared" si="10"/>
        <v>3.7</v>
      </c>
      <c r="U97" s="82">
        <f>SUM(U94:U96)/10</f>
        <v>4</v>
      </c>
    </row>
    <row r="98" spans="5:21" ht="16.5" thickBot="1">
      <c r="E98" s="869" t="s">
        <v>343</v>
      </c>
      <c r="F98" s="870"/>
      <c r="G98" s="871"/>
      <c r="H98" s="293">
        <f>SUM(H65+H78+H88+H93+H97)</f>
        <v>24</v>
      </c>
      <c r="I98" s="346">
        <f>SUM(I65+I78+I88+I93+I97)</f>
        <v>20.8</v>
      </c>
      <c r="J98" s="346">
        <f aca="true" t="shared" si="11" ref="J98:T98">SUM(J65+J78+J88+J93+J97)</f>
        <v>22.3</v>
      </c>
      <c r="K98" s="346">
        <f t="shared" si="11"/>
        <v>22.2</v>
      </c>
      <c r="L98" s="346">
        <f t="shared" si="11"/>
        <v>20.2</v>
      </c>
      <c r="M98" s="346">
        <f t="shared" si="11"/>
        <v>23.1</v>
      </c>
      <c r="N98" s="346">
        <f t="shared" si="11"/>
        <v>22.2</v>
      </c>
      <c r="O98" s="346">
        <f t="shared" si="11"/>
        <v>22.7</v>
      </c>
      <c r="P98" s="346">
        <f t="shared" si="11"/>
        <v>20.599999999999998</v>
      </c>
      <c r="Q98" s="346">
        <f t="shared" si="11"/>
        <v>21.200000000000003</v>
      </c>
      <c r="R98" s="346">
        <f t="shared" si="11"/>
        <v>21.3</v>
      </c>
      <c r="S98" s="346">
        <f t="shared" si="11"/>
        <v>20.6</v>
      </c>
      <c r="T98" s="346">
        <f t="shared" si="11"/>
        <v>21.5</v>
      </c>
      <c r="U98" s="347">
        <f>SUM(U65+U78+U88+U93+U97)</f>
        <v>24</v>
      </c>
    </row>
    <row r="99" spans="5:21" ht="15.75" customHeight="1" thickBot="1">
      <c r="E99" s="887" t="s">
        <v>345</v>
      </c>
      <c r="F99" s="888"/>
      <c r="G99" s="889"/>
      <c r="H99" s="293">
        <f>SUM(H49+H98)</f>
        <v>75</v>
      </c>
      <c r="I99" s="346">
        <f>SUM(I49+I98)</f>
        <v>64.2</v>
      </c>
      <c r="J99" s="346">
        <f aca="true" t="shared" si="12" ref="J99:T99">SUM(J49+J98)</f>
        <v>68.9</v>
      </c>
      <c r="K99" s="346">
        <f t="shared" si="12"/>
        <v>68.7</v>
      </c>
      <c r="L99" s="346">
        <f t="shared" si="12"/>
        <v>64.5</v>
      </c>
      <c r="M99" s="346">
        <f t="shared" si="12"/>
        <v>71.10000000000001</v>
      </c>
      <c r="N99" s="346">
        <f t="shared" si="12"/>
        <v>68.3</v>
      </c>
      <c r="O99" s="346">
        <f t="shared" si="12"/>
        <v>69.5</v>
      </c>
      <c r="P99" s="346">
        <f t="shared" si="12"/>
        <v>65.7</v>
      </c>
      <c r="Q99" s="346">
        <f t="shared" si="12"/>
        <v>63.3</v>
      </c>
      <c r="R99" s="346">
        <f t="shared" si="12"/>
        <v>64.8</v>
      </c>
      <c r="S99" s="346">
        <f t="shared" si="12"/>
        <v>63.599999999999994</v>
      </c>
      <c r="T99" s="346">
        <f t="shared" si="12"/>
        <v>65.7</v>
      </c>
      <c r="U99" s="347">
        <f>SUM(U49+U98)</f>
        <v>77</v>
      </c>
    </row>
    <row r="100" spans="5:21" ht="15.75" customHeight="1" thickBot="1">
      <c r="E100" s="289"/>
      <c r="F100" s="285"/>
      <c r="G100" s="281"/>
      <c r="H100" s="281"/>
      <c r="I100" s="947">
        <v>22</v>
      </c>
      <c r="J100" s="947">
        <v>3</v>
      </c>
      <c r="K100" s="947" t="s">
        <v>392</v>
      </c>
      <c r="L100" s="947" t="s">
        <v>223</v>
      </c>
      <c r="M100" s="947">
        <v>1</v>
      </c>
      <c r="N100" s="947" t="s">
        <v>393</v>
      </c>
      <c r="O100" s="947">
        <v>2</v>
      </c>
      <c r="P100" s="947">
        <v>18</v>
      </c>
      <c r="Q100" s="947" t="s">
        <v>394</v>
      </c>
      <c r="R100" s="947">
        <v>20</v>
      </c>
      <c r="S100" s="947">
        <v>27</v>
      </c>
      <c r="T100" s="947">
        <v>16</v>
      </c>
      <c r="U100" s="285"/>
    </row>
    <row r="101" spans="6:21" ht="16.5" thickBot="1">
      <c r="F101" s="180"/>
      <c r="G101" s="782" t="s">
        <v>35</v>
      </c>
      <c r="H101" s="860" t="s">
        <v>78</v>
      </c>
      <c r="I101" s="948"/>
      <c r="J101" s="948"/>
      <c r="K101" s="948"/>
      <c r="L101" s="948"/>
      <c r="M101" s="948"/>
      <c r="N101" s="948"/>
      <c r="O101" s="948"/>
      <c r="P101" s="948"/>
      <c r="Q101" s="948"/>
      <c r="R101" s="948"/>
      <c r="S101" s="948"/>
      <c r="T101" s="948"/>
      <c r="U101" s="911"/>
    </row>
    <row r="102" spans="6:21" ht="16.5" thickBot="1">
      <c r="F102" s="7" t="s">
        <v>34</v>
      </c>
      <c r="G102" s="783"/>
      <c r="H102" s="861"/>
      <c r="I102" s="949"/>
      <c r="J102" s="949"/>
      <c r="K102" s="949"/>
      <c r="L102" s="949"/>
      <c r="M102" s="949"/>
      <c r="N102" s="949"/>
      <c r="O102" s="949"/>
      <c r="P102" s="949"/>
      <c r="Q102" s="949"/>
      <c r="R102" s="949"/>
      <c r="S102" s="949"/>
      <c r="T102" s="949"/>
      <c r="U102" s="912"/>
    </row>
    <row r="103" spans="5:21" ht="15.75" customHeight="1" thickBot="1">
      <c r="E103" s="749" t="s">
        <v>292</v>
      </c>
      <c r="F103" s="176"/>
      <c r="G103" s="9"/>
      <c r="H103" s="88"/>
      <c r="I103" s="341"/>
      <c r="J103" s="428"/>
      <c r="K103" s="428"/>
      <c r="L103" s="428"/>
      <c r="M103" s="428"/>
      <c r="N103" s="428"/>
      <c r="O103" s="428"/>
      <c r="P103" s="428"/>
      <c r="Q103" s="428"/>
      <c r="R103" s="428"/>
      <c r="S103" s="428"/>
      <c r="T103" s="428"/>
      <c r="U103" s="336"/>
    </row>
    <row r="104" spans="5:21" ht="15.75" thickBot="1">
      <c r="E104" s="749"/>
      <c r="F104" s="174" t="s">
        <v>293</v>
      </c>
      <c r="G104" s="41">
        <v>10</v>
      </c>
      <c r="H104" s="724">
        <v>24</v>
      </c>
      <c r="I104" s="955">
        <v>18</v>
      </c>
      <c r="J104" s="938">
        <v>24</v>
      </c>
      <c r="K104" s="938">
        <v>20</v>
      </c>
      <c r="L104" s="938">
        <v>22</v>
      </c>
      <c r="M104" s="938">
        <v>20</v>
      </c>
      <c r="N104" s="938">
        <v>22</v>
      </c>
      <c r="O104" s="938">
        <v>18</v>
      </c>
      <c r="P104" s="938">
        <v>20</v>
      </c>
      <c r="Q104" s="938">
        <v>22</v>
      </c>
      <c r="R104" s="938">
        <v>22</v>
      </c>
      <c r="S104" s="938">
        <v>18</v>
      </c>
      <c r="T104" s="938">
        <v>16</v>
      </c>
      <c r="U104" s="724">
        <v>24</v>
      </c>
    </row>
    <row r="105" spans="5:21" ht="15.75" thickBot="1">
      <c r="E105" s="749"/>
      <c r="F105" s="174" t="s">
        <v>294</v>
      </c>
      <c r="G105" s="41">
        <v>4</v>
      </c>
      <c r="H105" s="724"/>
      <c r="I105" s="955"/>
      <c r="J105" s="938"/>
      <c r="K105" s="938"/>
      <c r="L105" s="938"/>
      <c r="M105" s="938"/>
      <c r="N105" s="938"/>
      <c r="O105" s="938"/>
      <c r="P105" s="938"/>
      <c r="Q105" s="938"/>
      <c r="R105" s="938"/>
      <c r="S105" s="938"/>
      <c r="T105" s="938"/>
      <c r="U105" s="724"/>
    </row>
    <row r="106" spans="5:21" ht="15.75" thickBot="1">
      <c r="E106" s="749"/>
      <c r="F106" s="174" t="s">
        <v>295</v>
      </c>
      <c r="G106" s="41">
        <v>2</v>
      </c>
      <c r="H106" s="724"/>
      <c r="I106" s="955"/>
      <c r="J106" s="938"/>
      <c r="K106" s="938"/>
      <c r="L106" s="938"/>
      <c r="M106" s="938"/>
      <c r="N106" s="938"/>
      <c r="O106" s="938"/>
      <c r="P106" s="938"/>
      <c r="Q106" s="938"/>
      <c r="R106" s="938"/>
      <c r="S106" s="938"/>
      <c r="T106" s="938"/>
      <c r="U106" s="724"/>
    </row>
    <row r="107" spans="5:21" ht="15.75" thickBot="1">
      <c r="E107" s="749"/>
      <c r="F107" s="174" t="s">
        <v>296</v>
      </c>
      <c r="G107" s="41">
        <v>8</v>
      </c>
      <c r="H107" s="712"/>
      <c r="I107" s="955"/>
      <c r="J107" s="938"/>
      <c r="K107" s="938"/>
      <c r="L107" s="938"/>
      <c r="M107" s="938"/>
      <c r="N107" s="938"/>
      <c r="O107" s="938"/>
      <c r="P107" s="938"/>
      <c r="Q107" s="938"/>
      <c r="R107" s="938"/>
      <c r="S107" s="938"/>
      <c r="T107" s="938"/>
      <c r="U107" s="712"/>
    </row>
    <row r="108" spans="5:21" ht="15.75" thickBot="1">
      <c r="E108" s="749"/>
      <c r="F108" s="174" t="s">
        <v>297</v>
      </c>
      <c r="G108" s="41">
        <v>4</v>
      </c>
      <c r="H108" s="748">
        <v>6</v>
      </c>
      <c r="I108" s="955">
        <v>2</v>
      </c>
      <c r="J108" s="938">
        <v>6</v>
      </c>
      <c r="K108" s="938">
        <v>6</v>
      </c>
      <c r="L108" s="938">
        <v>6</v>
      </c>
      <c r="M108" s="938">
        <v>4</v>
      </c>
      <c r="N108" s="938">
        <v>6</v>
      </c>
      <c r="O108" s="938">
        <v>6</v>
      </c>
      <c r="P108" s="938">
        <v>6</v>
      </c>
      <c r="Q108" s="938">
        <v>6</v>
      </c>
      <c r="R108" s="938">
        <v>2</v>
      </c>
      <c r="S108" s="938">
        <v>6</v>
      </c>
      <c r="T108" s="938">
        <v>6</v>
      </c>
      <c r="U108" s="748">
        <v>6</v>
      </c>
    </row>
    <row r="109" spans="5:21" ht="15.75" thickBot="1">
      <c r="E109" s="749"/>
      <c r="F109" s="174" t="s">
        <v>267</v>
      </c>
      <c r="G109" s="41">
        <v>2</v>
      </c>
      <c r="H109" s="748"/>
      <c r="I109" s="955"/>
      <c r="J109" s="938"/>
      <c r="K109" s="938"/>
      <c r="L109" s="938"/>
      <c r="M109" s="938"/>
      <c r="N109" s="938"/>
      <c r="O109" s="938"/>
      <c r="P109" s="938"/>
      <c r="Q109" s="938"/>
      <c r="R109" s="938"/>
      <c r="S109" s="938"/>
      <c r="T109" s="938"/>
      <c r="U109" s="748"/>
    </row>
    <row r="110" spans="5:21" ht="15.75" thickBot="1">
      <c r="E110" s="749"/>
      <c r="F110" s="174" t="s">
        <v>298</v>
      </c>
      <c r="G110" s="41">
        <v>10</v>
      </c>
      <c r="H110" s="22">
        <v>10</v>
      </c>
      <c r="I110" s="41">
        <v>10</v>
      </c>
      <c r="J110" s="414">
        <v>10</v>
      </c>
      <c r="K110" s="414">
        <v>10</v>
      </c>
      <c r="L110" s="414">
        <v>10</v>
      </c>
      <c r="M110" s="414">
        <v>5</v>
      </c>
      <c r="N110" s="414">
        <v>10</v>
      </c>
      <c r="O110" s="414">
        <v>10</v>
      </c>
      <c r="P110" s="414">
        <v>10</v>
      </c>
      <c r="Q110" s="414">
        <v>10</v>
      </c>
      <c r="R110" s="414">
        <v>10</v>
      </c>
      <c r="S110" s="414">
        <v>10</v>
      </c>
      <c r="T110" s="414">
        <v>10</v>
      </c>
      <c r="U110" s="22">
        <v>10</v>
      </c>
    </row>
    <row r="111" spans="5:21" ht="15.75" thickBot="1">
      <c r="E111" s="749"/>
      <c r="F111" s="174" t="s">
        <v>299</v>
      </c>
      <c r="G111" s="41">
        <v>6</v>
      </c>
      <c r="H111" s="711">
        <v>10</v>
      </c>
      <c r="I111" s="955">
        <v>10</v>
      </c>
      <c r="J111" s="938">
        <v>10</v>
      </c>
      <c r="K111" s="938">
        <v>10</v>
      </c>
      <c r="L111" s="938">
        <v>10</v>
      </c>
      <c r="M111" s="938">
        <v>10</v>
      </c>
      <c r="N111" s="938">
        <v>10</v>
      </c>
      <c r="O111" s="938">
        <v>10</v>
      </c>
      <c r="P111" s="938">
        <v>10</v>
      </c>
      <c r="Q111" s="938">
        <v>10</v>
      </c>
      <c r="R111" s="938">
        <v>10</v>
      </c>
      <c r="S111" s="938">
        <v>10</v>
      </c>
      <c r="T111" s="938">
        <v>10</v>
      </c>
      <c r="U111" s="711">
        <v>10</v>
      </c>
    </row>
    <row r="112" spans="5:21" ht="15.75" customHeight="1" thickBot="1">
      <c r="E112" s="749"/>
      <c r="F112" s="174" t="s">
        <v>300</v>
      </c>
      <c r="G112" s="41">
        <v>2</v>
      </c>
      <c r="H112" s="724"/>
      <c r="I112" s="955"/>
      <c r="J112" s="938"/>
      <c r="K112" s="938"/>
      <c r="L112" s="938"/>
      <c r="M112" s="938"/>
      <c r="N112" s="938"/>
      <c r="O112" s="938"/>
      <c r="P112" s="938"/>
      <c r="Q112" s="938"/>
      <c r="R112" s="938"/>
      <c r="S112" s="938"/>
      <c r="T112" s="938"/>
      <c r="U112" s="724"/>
    </row>
    <row r="113" spans="5:21" ht="15.75" thickBot="1">
      <c r="E113" s="749"/>
      <c r="F113" s="175" t="s">
        <v>301</v>
      </c>
      <c r="G113" s="43">
        <v>2</v>
      </c>
      <c r="H113" s="725"/>
      <c r="I113" s="956"/>
      <c r="J113" s="939"/>
      <c r="K113" s="939"/>
      <c r="L113" s="939"/>
      <c r="M113" s="939"/>
      <c r="N113" s="939"/>
      <c r="O113" s="939"/>
      <c r="P113" s="939"/>
      <c r="Q113" s="939"/>
      <c r="R113" s="939"/>
      <c r="S113" s="939"/>
      <c r="T113" s="939"/>
      <c r="U113" s="725"/>
    </row>
    <row r="114" spans="5:21" ht="15.75" thickBot="1">
      <c r="E114" s="749"/>
      <c r="F114" s="685" t="s">
        <v>211</v>
      </c>
      <c r="G114" s="686"/>
      <c r="H114" s="85">
        <v>5</v>
      </c>
      <c r="I114" s="267">
        <f aca="true" t="shared" si="13" ref="I114:T114">SUM(I103:I113)/10</f>
        <v>4</v>
      </c>
      <c r="J114" s="267">
        <f t="shared" si="13"/>
        <v>5</v>
      </c>
      <c r="K114" s="267">
        <f t="shared" si="13"/>
        <v>4.6</v>
      </c>
      <c r="L114" s="267">
        <f t="shared" si="13"/>
        <v>4.8</v>
      </c>
      <c r="M114" s="267">
        <f t="shared" si="13"/>
        <v>3.9</v>
      </c>
      <c r="N114" s="267">
        <f t="shared" si="13"/>
        <v>4.8</v>
      </c>
      <c r="O114" s="267">
        <f t="shared" si="13"/>
        <v>4.4</v>
      </c>
      <c r="P114" s="267">
        <f t="shared" si="13"/>
        <v>4.6</v>
      </c>
      <c r="Q114" s="267">
        <f t="shared" si="13"/>
        <v>4.8</v>
      </c>
      <c r="R114" s="267">
        <f t="shared" si="13"/>
        <v>4.4</v>
      </c>
      <c r="S114" s="267">
        <f t="shared" si="13"/>
        <v>4.4</v>
      </c>
      <c r="T114" s="267">
        <f t="shared" si="13"/>
        <v>4.2</v>
      </c>
      <c r="U114" s="25">
        <v>5</v>
      </c>
    </row>
    <row r="115" spans="5:21" ht="15.75" thickBot="1">
      <c r="E115" s="749" t="s">
        <v>302</v>
      </c>
      <c r="F115" s="173" t="s">
        <v>322</v>
      </c>
      <c r="G115" s="38">
        <v>10</v>
      </c>
      <c r="H115" s="723">
        <v>20</v>
      </c>
      <c r="I115" s="954">
        <v>16</v>
      </c>
      <c r="J115" s="941">
        <v>20</v>
      </c>
      <c r="K115" s="941">
        <v>16</v>
      </c>
      <c r="L115" s="941">
        <v>20</v>
      </c>
      <c r="M115" s="941">
        <v>15</v>
      </c>
      <c r="N115" s="941">
        <v>17</v>
      </c>
      <c r="O115" s="941">
        <v>20</v>
      </c>
      <c r="P115" s="941">
        <v>17</v>
      </c>
      <c r="Q115" s="941">
        <v>20</v>
      </c>
      <c r="R115" s="941">
        <v>20</v>
      </c>
      <c r="S115" s="941">
        <v>20</v>
      </c>
      <c r="T115" s="941">
        <v>18</v>
      </c>
      <c r="U115" s="724">
        <v>20</v>
      </c>
    </row>
    <row r="116" spans="5:21" ht="15.75" customHeight="1" thickBot="1">
      <c r="E116" s="749"/>
      <c r="F116" s="174" t="s">
        <v>323</v>
      </c>
      <c r="G116" s="41">
        <v>7</v>
      </c>
      <c r="H116" s="724"/>
      <c r="I116" s="955"/>
      <c r="J116" s="938"/>
      <c r="K116" s="938"/>
      <c r="L116" s="938"/>
      <c r="M116" s="938"/>
      <c r="N116" s="938"/>
      <c r="O116" s="938"/>
      <c r="P116" s="938"/>
      <c r="Q116" s="938"/>
      <c r="R116" s="938"/>
      <c r="S116" s="938"/>
      <c r="T116" s="938"/>
      <c r="U116" s="724"/>
    </row>
    <row r="117" spans="5:21" ht="15.75" thickBot="1">
      <c r="E117" s="749"/>
      <c r="F117" s="174" t="s">
        <v>324</v>
      </c>
      <c r="G117" s="41">
        <v>3</v>
      </c>
      <c r="H117" s="712"/>
      <c r="I117" s="955"/>
      <c r="J117" s="938"/>
      <c r="K117" s="938"/>
      <c r="L117" s="938"/>
      <c r="M117" s="938"/>
      <c r="N117" s="938"/>
      <c r="O117" s="938"/>
      <c r="P117" s="938"/>
      <c r="Q117" s="938"/>
      <c r="R117" s="938"/>
      <c r="S117" s="938"/>
      <c r="T117" s="938"/>
      <c r="U117" s="712"/>
    </row>
    <row r="118" spans="5:21" ht="15.75" thickBot="1">
      <c r="E118" s="749"/>
      <c r="F118" s="174"/>
      <c r="G118" s="41"/>
      <c r="H118" s="711">
        <v>20</v>
      </c>
      <c r="I118" s="961">
        <v>16</v>
      </c>
      <c r="J118" s="942">
        <v>16</v>
      </c>
      <c r="K118" s="942">
        <v>18</v>
      </c>
      <c r="L118" s="942">
        <v>17</v>
      </c>
      <c r="M118" s="942">
        <v>16</v>
      </c>
      <c r="N118" s="942">
        <v>14</v>
      </c>
      <c r="O118" s="942">
        <v>14</v>
      </c>
      <c r="P118" s="942">
        <v>12</v>
      </c>
      <c r="Q118" s="942">
        <v>14</v>
      </c>
      <c r="R118" s="942">
        <v>12</v>
      </c>
      <c r="S118" s="942">
        <v>10</v>
      </c>
      <c r="T118" s="942">
        <v>18</v>
      </c>
      <c r="U118" s="711">
        <v>20</v>
      </c>
    </row>
    <row r="119" spans="5:21" ht="15.75" customHeight="1" thickBot="1">
      <c r="E119" s="749"/>
      <c r="F119" s="174" t="s">
        <v>325</v>
      </c>
      <c r="G119" s="41">
        <v>10</v>
      </c>
      <c r="H119" s="724"/>
      <c r="I119" s="957"/>
      <c r="J119" s="940"/>
      <c r="K119" s="940"/>
      <c r="L119" s="940"/>
      <c r="M119" s="940"/>
      <c r="N119" s="940"/>
      <c r="O119" s="940"/>
      <c r="P119" s="940"/>
      <c r="Q119" s="940"/>
      <c r="R119" s="940"/>
      <c r="S119" s="940"/>
      <c r="T119" s="940"/>
      <c r="U119" s="724"/>
    </row>
    <row r="120" spans="5:21" ht="15.75" thickBot="1">
      <c r="E120" s="749"/>
      <c r="F120" s="174" t="s">
        <v>267</v>
      </c>
      <c r="G120" s="41">
        <v>4</v>
      </c>
      <c r="H120" s="724"/>
      <c r="I120" s="957"/>
      <c r="J120" s="940"/>
      <c r="K120" s="940"/>
      <c r="L120" s="940"/>
      <c r="M120" s="940"/>
      <c r="N120" s="940"/>
      <c r="O120" s="940"/>
      <c r="P120" s="940"/>
      <c r="Q120" s="940"/>
      <c r="R120" s="940"/>
      <c r="S120" s="940"/>
      <c r="T120" s="940"/>
      <c r="U120" s="724"/>
    </row>
    <row r="121" spans="5:21" ht="15.75" thickBot="1">
      <c r="E121" s="749"/>
      <c r="F121" s="174" t="s">
        <v>326</v>
      </c>
      <c r="G121" s="41">
        <v>4</v>
      </c>
      <c r="H121" s="724"/>
      <c r="I121" s="957"/>
      <c r="J121" s="940"/>
      <c r="K121" s="940"/>
      <c r="L121" s="940"/>
      <c r="M121" s="940"/>
      <c r="N121" s="940"/>
      <c r="O121" s="940"/>
      <c r="P121" s="940"/>
      <c r="Q121" s="940"/>
      <c r="R121" s="940"/>
      <c r="S121" s="940"/>
      <c r="T121" s="940"/>
      <c r="U121" s="724"/>
    </row>
    <row r="122" spans="5:21" ht="15.75" thickBot="1">
      <c r="E122" s="749"/>
      <c r="F122" s="175" t="s">
        <v>327</v>
      </c>
      <c r="G122" s="43">
        <v>2</v>
      </c>
      <c r="H122" s="725"/>
      <c r="I122" s="962"/>
      <c r="J122" s="945"/>
      <c r="K122" s="945"/>
      <c r="L122" s="945"/>
      <c r="M122" s="945"/>
      <c r="N122" s="945"/>
      <c r="O122" s="945"/>
      <c r="P122" s="945"/>
      <c r="Q122" s="945"/>
      <c r="R122" s="945"/>
      <c r="S122" s="945"/>
      <c r="T122" s="945"/>
      <c r="U122" s="725"/>
    </row>
    <row r="123" spans="5:21" ht="15.75" customHeight="1" thickBot="1">
      <c r="E123" s="749"/>
      <c r="F123" s="685" t="s">
        <v>211</v>
      </c>
      <c r="G123" s="686"/>
      <c r="H123" s="85">
        <v>4</v>
      </c>
      <c r="I123" s="267">
        <f aca="true" t="shared" si="14" ref="I123:T123">SUM(I115:I122)/10</f>
        <v>3.2</v>
      </c>
      <c r="J123" s="267">
        <f t="shared" si="14"/>
        <v>3.6</v>
      </c>
      <c r="K123" s="267">
        <f t="shared" si="14"/>
        <v>3.4</v>
      </c>
      <c r="L123" s="267">
        <f t="shared" si="14"/>
        <v>3.7</v>
      </c>
      <c r="M123" s="267">
        <f t="shared" si="14"/>
        <v>3.1</v>
      </c>
      <c r="N123" s="267">
        <f t="shared" si="14"/>
        <v>3.1</v>
      </c>
      <c r="O123" s="267">
        <f t="shared" si="14"/>
        <v>3.4</v>
      </c>
      <c r="P123" s="267">
        <f t="shared" si="14"/>
        <v>2.9</v>
      </c>
      <c r="Q123" s="267">
        <f t="shared" si="14"/>
        <v>3.4</v>
      </c>
      <c r="R123" s="267">
        <f t="shared" si="14"/>
        <v>3.2</v>
      </c>
      <c r="S123" s="267">
        <f t="shared" si="14"/>
        <v>3</v>
      </c>
      <c r="T123" s="267">
        <f t="shared" si="14"/>
        <v>3.6</v>
      </c>
      <c r="U123" s="25">
        <v>4</v>
      </c>
    </row>
    <row r="124" spans="5:21" ht="15.75" thickBot="1">
      <c r="E124" s="749" t="s">
        <v>310</v>
      </c>
      <c r="F124" s="181" t="s">
        <v>328</v>
      </c>
      <c r="G124" s="50">
        <v>5</v>
      </c>
      <c r="H124" s="723">
        <v>15</v>
      </c>
      <c r="I124" s="954">
        <v>8</v>
      </c>
      <c r="J124" s="941">
        <v>15</v>
      </c>
      <c r="K124" s="941">
        <v>8</v>
      </c>
      <c r="L124" s="941">
        <v>10</v>
      </c>
      <c r="M124" s="941">
        <v>14</v>
      </c>
      <c r="N124" s="941">
        <v>14</v>
      </c>
      <c r="O124" s="941">
        <v>15</v>
      </c>
      <c r="P124" s="941">
        <v>9</v>
      </c>
      <c r="Q124" s="941">
        <v>11</v>
      </c>
      <c r="R124" s="941">
        <v>10</v>
      </c>
      <c r="S124" s="941">
        <v>11</v>
      </c>
      <c r="T124" s="941">
        <v>12</v>
      </c>
      <c r="U124" s="724">
        <v>15</v>
      </c>
    </row>
    <row r="125" spans="5:21" ht="18.75" customHeight="1" thickBot="1">
      <c r="E125" s="749"/>
      <c r="F125" s="174" t="s">
        <v>294</v>
      </c>
      <c r="G125" s="41">
        <v>3</v>
      </c>
      <c r="H125" s="724"/>
      <c r="I125" s="955"/>
      <c r="J125" s="938"/>
      <c r="K125" s="938"/>
      <c r="L125" s="938"/>
      <c r="M125" s="938"/>
      <c r="N125" s="938"/>
      <c r="O125" s="938"/>
      <c r="P125" s="938"/>
      <c r="Q125" s="938"/>
      <c r="R125" s="938"/>
      <c r="S125" s="938"/>
      <c r="T125" s="938"/>
      <c r="U125" s="724"/>
    </row>
    <row r="126" spans="5:21" ht="23.25" customHeight="1" thickBot="1">
      <c r="E126" s="749"/>
      <c r="F126" s="174" t="s">
        <v>295</v>
      </c>
      <c r="G126" s="41">
        <v>3</v>
      </c>
      <c r="H126" s="724"/>
      <c r="I126" s="955"/>
      <c r="J126" s="938"/>
      <c r="K126" s="938"/>
      <c r="L126" s="938"/>
      <c r="M126" s="938"/>
      <c r="N126" s="938"/>
      <c r="O126" s="938"/>
      <c r="P126" s="938"/>
      <c r="Q126" s="938"/>
      <c r="R126" s="938"/>
      <c r="S126" s="938"/>
      <c r="T126" s="938"/>
      <c r="U126" s="724"/>
    </row>
    <row r="127" spans="5:21" ht="15.75" customHeight="1" thickBot="1">
      <c r="E127" s="749"/>
      <c r="F127" s="174" t="s">
        <v>329</v>
      </c>
      <c r="G127" s="41">
        <v>4</v>
      </c>
      <c r="H127" s="712"/>
      <c r="I127" s="955"/>
      <c r="J127" s="938"/>
      <c r="K127" s="938"/>
      <c r="L127" s="938"/>
      <c r="M127" s="938"/>
      <c r="N127" s="938"/>
      <c r="O127" s="938"/>
      <c r="P127" s="938"/>
      <c r="Q127" s="938"/>
      <c r="R127" s="938"/>
      <c r="S127" s="938"/>
      <c r="T127" s="938"/>
      <c r="U127" s="712"/>
    </row>
    <row r="128" spans="5:21" ht="15.75" thickBot="1">
      <c r="E128" s="749"/>
      <c r="F128" s="174" t="s">
        <v>330</v>
      </c>
      <c r="G128" s="41">
        <v>5</v>
      </c>
      <c r="H128" s="22">
        <v>5</v>
      </c>
      <c r="I128" s="41">
        <v>3</v>
      </c>
      <c r="J128" s="414">
        <v>4</v>
      </c>
      <c r="K128" s="414">
        <v>4</v>
      </c>
      <c r="L128" s="414">
        <v>5</v>
      </c>
      <c r="M128" s="414">
        <v>3</v>
      </c>
      <c r="N128" s="414">
        <v>3</v>
      </c>
      <c r="O128" s="414">
        <v>5</v>
      </c>
      <c r="P128" s="414">
        <v>4</v>
      </c>
      <c r="Q128" s="414">
        <v>5</v>
      </c>
      <c r="R128" s="414">
        <v>5</v>
      </c>
      <c r="S128" s="414">
        <v>5</v>
      </c>
      <c r="T128" s="414">
        <v>4</v>
      </c>
      <c r="U128" s="22">
        <v>5</v>
      </c>
    </row>
    <row r="129" spans="5:21" ht="15.75" thickBot="1">
      <c r="E129" s="749"/>
      <c r="F129" s="174" t="s">
        <v>331</v>
      </c>
      <c r="G129" s="41">
        <v>3</v>
      </c>
      <c r="H129" s="711">
        <v>10</v>
      </c>
      <c r="I129" s="955">
        <v>10</v>
      </c>
      <c r="J129" s="938">
        <v>10</v>
      </c>
      <c r="K129" s="938">
        <v>10</v>
      </c>
      <c r="L129" s="938">
        <v>10</v>
      </c>
      <c r="M129" s="938">
        <v>9</v>
      </c>
      <c r="N129" s="938">
        <v>9</v>
      </c>
      <c r="O129" s="938">
        <v>8</v>
      </c>
      <c r="P129" s="938">
        <v>4</v>
      </c>
      <c r="Q129" s="938">
        <v>8</v>
      </c>
      <c r="R129" s="938">
        <v>6</v>
      </c>
      <c r="S129" s="938">
        <v>10</v>
      </c>
      <c r="T129" s="938">
        <v>10</v>
      </c>
      <c r="U129" s="711">
        <v>10</v>
      </c>
    </row>
    <row r="130" spans="5:21" ht="15.75" customHeight="1" thickBot="1">
      <c r="E130" s="749"/>
      <c r="F130" s="174" t="s">
        <v>332</v>
      </c>
      <c r="G130" s="41">
        <v>1</v>
      </c>
      <c r="H130" s="724"/>
      <c r="I130" s="955"/>
      <c r="J130" s="938"/>
      <c r="K130" s="938"/>
      <c r="L130" s="938"/>
      <c r="M130" s="938"/>
      <c r="N130" s="938"/>
      <c r="O130" s="938"/>
      <c r="P130" s="938"/>
      <c r="Q130" s="938"/>
      <c r="R130" s="938"/>
      <c r="S130" s="938"/>
      <c r="T130" s="938"/>
      <c r="U130" s="724"/>
    </row>
    <row r="131" spans="5:21" ht="15.75" thickBot="1">
      <c r="E131" s="749"/>
      <c r="F131" s="174" t="s">
        <v>333</v>
      </c>
      <c r="G131" s="41">
        <v>4</v>
      </c>
      <c r="H131" s="724"/>
      <c r="I131" s="955"/>
      <c r="J131" s="938"/>
      <c r="K131" s="938"/>
      <c r="L131" s="938"/>
      <c r="M131" s="938"/>
      <c r="N131" s="938"/>
      <c r="O131" s="938"/>
      <c r="P131" s="938"/>
      <c r="Q131" s="938"/>
      <c r="R131" s="938"/>
      <c r="S131" s="938"/>
      <c r="T131" s="938"/>
      <c r="U131" s="724"/>
    </row>
    <row r="132" spans="5:21" ht="15.75" customHeight="1" thickBot="1">
      <c r="E132" s="749"/>
      <c r="F132" s="174" t="s">
        <v>334</v>
      </c>
      <c r="G132" s="41">
        <v>1</v>
      </c>
      <c r="H132" s="724"/>
      <c r="I132" s="955"/>
      <c r="J132" s="938"/>
      <c r="K132" s="938"/>
      <c r="L132" s="938"/>
      <c r="M132" s="938"/>
      <c r="N132" s="938"/>
      <c r="O132" s="938"/>
      <c r="P132" s="938"/>
      <c r="Q132" s="938"/>
      <c r="R132" s="938"/>
      <c r="S132" s="938"/>
      <c r="T132" s="938"/>
      <c r="U132" s="724"/>
    </row>
    <row r="133" spans="5:21" ht="15.75" thickBot="1">
      <c r="E133" s="749"/>
      <c r="F133" s="174" t="s">
        <v>335</v>
      </c>
      <c r="G133" s="41">
        <v>1</v>
      </c>
      <c r="H133" s="712"/>
      <c r="I133" s="955"/>
      <c r="J133" s="938"/>
      <c r="K133" s="938"/>
      <c r="L133" s="938"/>
      <c r="M133" s="938"/>
      <c r="N133" s="938"/>
      <c r="O133" s="938"/>
      <c r="P133" s="938"/>
      <c r="Q133" s="938"/>
      <c r="R133" s="938"/>
      <c r="S133" s="938"/>
      <c r="T133" s="938"/>
      <c r="U133" s="712"/>
    </row>
    <row r="134" spans="5:21" ht="15.75" thickBot="1">
      <c r="E134" s="749"/>
      <c r="F134" s="174" t="s">
        <v>336</v>
      </c>
      <c r="G134" s="41">
        <v>5</v>
      </c>
      <c r="H134" s="864">
        <v>10</v>
      </c>
      <c r="I134" s="955">
        <v>10</v>
      </c>
      <c r="J134" s="938">
        <v>10</v>
      </c>
      <c r="K134" s="938">
        <v>10</v>
      </c>
      <c r="L134" s="938">
        <v>10</v>
      </c>
      <c r="M134" s="938">
        <v>10</v>
      </c>
      <c r="N134" s="938">
        <v>5</v>
      </c>
      <c r="O134" s="938">
        <v>10</v>
      </c>
      <c r="P134" s="938">
        <v>5</v>
      </c>
      <c r="Q134" s="938">
        <v>10</v>
      </c>
      <c r="R134" s="938">
        <v>10</v>
      </c>
      <c r="S134" s="938">
        <v>10</v>
      </c>
      <c r="T134" s="938">
        <v>10</v>
      </c>
      <c r="U134" s="711">
        <v>10</v>
      </c>
    </row>
    <row r="135" spans="5:21" ht="15.75" thickBot="1">
      <c r="E135" s="749"/>
      <c r="F135" s="175" t="s">
        <v>267</v>
      </c>
      <c r="G135" s="43">
        <v>5</v>
      </c>
      <c r="H135" s="865"/>
      <c r="I135" s="956"/>
      <c r="J135" s="939"/>
      <c r="K135" s="939"/>
      <c r="L135" s="939"/>
      <c r="M135" s="939"/>
      <c r="N135" s="939"/>
      <c r="O135" s="939"/>
      <c r="P135" s="939"/>
      <c r="Q135" s="939"/>
      <c r="R135" s="939"/>
      <c r="S135" s="939"/>
      <c r="T135" s="939"/>
      <c r="U135" s="725"/>
    </row>
    <row r="136" spans="5:21" ht="15.75" customHeight="1" thickBot="1">
      <c r="E136" s="750"/>
      <c r="F136" s="687" t="s">
        <v>211</v>
      </c>
      <c r="G136" s="899"/>
      <c r="H136" s="25">
        <v>4</v>
      </c>
      <c r="I136" s="279">
        <f aca="true" t="shared" si="15" ref="I136:T136">SUM(I124:I134)/10</f>
        <v>3.1</v>
      </c>
      <c r="J136" s="279">
        <f t="shared" si="15"/>
        <v>3.9</v>
      </c>
      <c r="K136" s="279">
        <f t="shared" si="15"/>
        <v>3.2</v>
      </c>
      <c r="L136" s="279">
        <f t="shared" si="15"/>
        <v>3.5</v>
      </c>
      <c r="M136" s="279">
        <f t="shared" si="15"/>
        <v>3.6</v>
      </c>
      <c r="N136" s="279">
        <f t="shared" si="15"/>
        <v>3.1</v>
      </c>
      <c r="O136" s="279">
        <f t="shared" si="15"/>
        <v>3.8</v>
      </c>
      <c r="P136" s="279">
        <f t="shared" si="15"/>
        <v>2.2</v>
      </c>
      <c r="Q136" s="279">
        <f t="shared" si="15"/>
        <v>3.4</v>
      </c>
      <c r="R136" s="279">
        <f t="shared" si="15"/>
        <v>3.1</v>
      </c>
      <c r="S136" s="279">
        <f t="shared" si="15"/>
        <v>3.6</v>
      </c>
      <c r="T136" s="279">
        <f t="shared" si="15"/>
        <v>3.6</v>
      </c>
      <c r="U136" s="25">
        <v>4</v>
      </c>
    </row>
    <row r="137" spans="5:21" ht="16.5" customHeight="1" thickBot="1">
      <c r="E137" s="919" t="s">
        <v>311</v>
      </c>
      <c r="F137" s="181" t="s">
        <v>337</v>
      </c>
      <c r="G137" s="50">
        <v>5</v>
      </c>
      <c r="H137" s="724">
        <v>10</v>
      </c>
      <c r="I137" s="957">
        <v>6</v>
      </c>
      <c r="J137" s="940">
        <v>8</v>
      </c>
      <c r="K137" s="940">
        <v>10</v>
      </c>
      <c r="L137" s="940">
        <v>10</v>
      </c>
      <c r="M137" s="940">
        <v>9</v>
      </c>
      <c r="N137" s="940">
        <v>8</v>
      </c>
      <c r="O137" s="940">
        <v>9</v>
      </c>
      <c r="P137" s="940">
        <v>8</v>
      </c>
      <c r="Q137" s="940">
        <v>9</v>
      </c>
      <c r="R137" s="940">
        <v>10</v>
      </c>
      <c r="S137" s="940">
        <v>5</v>
      </c>
      <c r="T137" s="940">
        <v>10</v>
      </c>
      <c r="U137" s="712">
        <v>10</v>
      </c>
    </row>
    <row r="138" spans="5:21" ht="15.75" thickBot="1">
      <c r="E138" s="919"/>
      <c r="F138" s="174" t="s">
        <v>338</v>
      </c>
      <c r="G138" s="41">
        <v>1</v>
      </c>
      <c r="H138" s="724"/>
      <c r="I138" s="957"/>
      <c r="J138" s="940"/>
      <c r="K138" s="940"/>
      <c r="L138" s="940"/>
      <c r="M138" s="940"/>
      <c r="N138" s="940"/>
      <c r="O138" s="940"/>
      <c r="P138" s="940"/>
      <c r="Q138" s="940"/>
      <c r="R138" s="940"/>
      <c r="S138" s="940"/>
      <c r="T138" s="940"/>
      <c r="U138" s="748"/>
    </row>
    <row r="139" spans="5:21" ht="18.75" customHeight="1" thickBot="1">
      <c r="E139" s="919"/>
      <c r="F139" s="174" t="s">
        <v>339</v>
      </c>
      <c r="G139" s="41">
        <v>4</v>
      </c>
      <c r="H139" s="712"/>
      <c r="I139" s="954"/>
      <c r="J139" s="941"/>
      <c r="K139" s="941"/>
      <c r="L139" s="941"/>
      <c r="M139" s="941"/>
      <c r="N139" s="941"/>
      <c r="O139" s="941"/>
      <c r="P139" s="941"/>
      <c r="Q139" s="941"/>
      <c r="R139" s="941"/>
      <c r="S139" s="941"/>
      <c r="T139" s="941"/>
      <c r="U139" s="748"/>
    </row>
    <row r="140" spans="5:21" ht="15.75" thickBot="1">
      <c r="E140" s="919"/>
      <c r="F140" s="174" t="s">
        <v>340</v>
      </c>
      <c r="G140" s="41">
        <v>2</v>
      </c>
      <c r="H140" s="748">
        <v>10</v>
      </c>
      <c r="I140" s="961">
        <v>7</v>
      </c>
      <c r="J140" s="942">
        <v>9</v>
      </c>
      <c r="K140" s="942">
        <v>10</v>
      </c>
      <c r="L140" s="942">
        <v>6</v>
      </c>
      <c r="M140" s="942">
        <v>7</v>
      </c>
      <c r="N140" s="942">
        <v>8</v>
      </c>
      <c r="O140" s="942">
        <v>9</v>
      </c>
      <c r="P140" s="942">
        <v>6</v>
      </c>
      <c r="Q140" s="942">
        <v>8</v>
      </c>
      <c r="R140" s="942">
        <v>10</v>
      </c>
      <c r="S140" s="942">
        <v>1</v>
      </c>
      <c r="T140" s="942">
        <v>10</v>
      </c>
      <c r="U140" s="748">
        <v>10</v>
      </c>
    </row>
    <row r="141" spans="5:21" ht="28.5" customHeight="1" thickBot="1">
      <c r="E141" s="919"/>
      <c r="F141" s="174" t="s">
        <v>267</v>
      </c>
      <c r="G141" s="41">
        <v>2</v>
      </c>
      <c r="H141" s="748"/>
      <c r="I141" s="957"/>
      <c r="J141" s="940"/>
      <c r="K141" s="940"/>
      <c r="L141" s="940"/>
      <c r="M141" s="940"/>
      <c r="N141" s="940"/>
      <c r="O141" s="940"/>
      <c r="P141" s="940"/>
      <c r="Q141" s="940"/>
      <c r="R141" s="940"/>
      <c r="S141" s="940"/>
      <c r="T141" s="940"/>
      <c r="U141" s="748"/>
    </row>
    <row r="142" spans="5:21" ht="15.75" thickBot="1">
      <c r="E142" s="919"/>
      <c r="F142" s="174" t="s">
        <v>326</v>
      </c>
      <c r="G142" s="41">
        <v>2</v>
      </c>
      <c r="H142" s="748"/>
      <c r="I142" s="954"/>
      <c r="J142" s="941"/>
      <c r="K142" s="941"/>
      <c r="L142" s="941"/>
      <c r="M142" s="941"/>
      <c r="N142" s="941"/>
      <c r="O142" s="941"/>
      <c r="P142" s="941"/>
      <c r="Q142" s="941"/>
      <c r="R142" s="941"/>
      <c r="S142" s="941"/>
      <c r="T142" s="941"/>
      <c r="U142" s="748"/>
    </row>
    <row r="143" spans="5:21" ht="15.75" customHeight="1" thickBot="1">
      <c r="E143" s="919"/>
      <c r="F143" s="438" t="s">
        <v>341</v>
      </c>
      <c r="G143" s="456">
        <v>10</v>
      </c>
      <c r="H143" s="921">
        <v>20</v>
      </c>
      <c r="I143" s="955">
        <v>18</v>
      </c>
      <c r="J143" s="938">
        <v>19</v>
      </c>
      <c r="K143" s="938">
        <v>15</v>
      </c>
      <c r="L143" s="938">
        <v>19</v>
      </c>
      <c r="M143" s="938">
        <v>19</v>
      </c>
      <c r="N143" s="938">
        <v>14</v>
      </c>
      <c r="O143" s="938">
        <v>19</v>
      </c>
      <c r="P143" s="938">
        <v>20</v>
      </c>
      <c r="Q143" s="938">
        <v>20</v>
      </c>
      <c r="R143" s="938">
        <v>20</v>
      </c>
      <c r="S143" s="938">
        <v>18</v>
      </c>
      <c r="T143" s="938">
        <v>19</v>
      </c>
      <c r="U143" s="858">
        <v>20</v>
      </c>
    </row>
    <row r="144" spans="5:21" ht="21.75" customHeight="1" thickBot="1">
      <c r="E144" s="919"/>
      <c r="F144" s="458" t="s">
        <v>260</v>
      </c>
      <c r="G144" s="459">
        <v>10</v>
      </c>
      <c r="H144" s="922"/>
      <c r="I144" s="956"/>
      <c r="J144" s="939"/>
      <c r="K144" s="939"/>
      <c r="L144" s="939"/>
      <c r="M144" s="939"/>
      <c r="N144" s="939"/>
      <c r="O144" s="939"/>
      <c r="P144" s="939"/>
      <c r="Q144" s="939"/>
      <c r="R144" s="939"/>
      <c r="S144" s="939"/>
      <c r="T144" s="939"/>
      <c r="U144" s="859"/>
    </row>
    <row r="145" spans="5:21" ht="15.75" customHeight="1" thickBot="1">
      <c r="E145" s="919"/>
      <c r="F145" s="685" t="s">
        <v>211</v>
      </c>
      <c r="G145" s="686"/>
      <c r="H145" s="102">
        <f aca="true" t="shared" si="16" ref="H145:T145">SUM(H137:H144)/10</f>
        <v>4</v>
      </c>
      <c r="I145" s="267">
        <f t="shared" si="16"/>
        <v>3.1</v>
      </c>
      <c r="J145" s="267">
        <f t="shared" si="16"/>
        <v>3.6</v>
      </c>
      <c r="K145" s="267">
        <f t="shared" si="16"/>
        <v>3.5</v>
      </c>
      <c r="L145" s="267">
        <f t="shared" si="16"/>
        <v>3.5</v>
      </c>
      <c r="M145" s="267">
        <f t="shared" si="16"/>
        <v>3.5</v>
      </c>
      <c r="N145" s="267">
        <f t="shared" si="16"/>
        <v>3</v>
      </c>
      <c r="O145" s="267">
        <f t="shared" si="16"/>
        <v>3.7</v>
      </c>
      <c r="P145" s="267">
        <f t="shared" si="16"/>
        <v>3.4</v>
      </c>
      <c r="Q145" s="267">
        <f t="shared" si="16"/>
        <v>3.7</v>
      </c>
      <c r="R145" s="267">
        <f t="shared" si="16"/>
        <v>4</v>
      </c>
      <c r="S145" s="267">
        <f t="shared" si="16"/>
        <v>2.4</v>
      </c>
      <c r="T145" s="267">
        <f t="shared" si="16"/>
        <v>3.9</v>
      </c>
      <c r="U145" s="82">
        <f>SUM(U137:U144)/10</f>
        <v>4</v>
      </c>
    </row>
    <row r="146" spans="5:21" ht="20.25" customHeight="1" thickBot="1">
      <c r="E146" s="749" t="s">
        <v>312</v>
      </c>
      <c r="F146" s="181" t="s">
        <v>342</v>
      </c>
      <c r="G146" s="50">
        <v>10</v>
      </c>
      <c r="H146" s="723">
        <v>20</v>
      </c>
      <c r="I146" s="954">
        <v>19</v>
      </c>
      <c r="J146" s="941">
        <v>10</v>
      </c>
      <c r="K146" s="941">
        <v>20</v>
      </c>
      <c r="L146" s="941">
        <v>20</v>
      </c>
      <c r="M146" s="941">
        <v>20</v>
      </c>
      <c r="N146" s="941">
        <v>17</v>
      </c>
      <c r="O146" s="941">
        <v>10</v>
      </c>
      <c r="P146" s="941">
        <v>13</v>
      </c>
      <c r="Q146" s="941">
        <v>12</v>
      </c>
      <c r="R146" s="941">
        <v>20</v>
      </c>
      <c r="S146" s="941">
        <v>10</v>
      </c>
      <c r="T146" s="941">
        <v>14</v>
      </c>
      <c r="U146" s="724">
        <v>20</v>
      </c>
    </row>
    <row r="147" spans="5:21" ht="21.75" customHeight="1" thickBot="1">
      <c r="E147" s="749"/>
      <c r="F147" s="174" t="s">
        <v>237</v>
      </c>
      <c r="G147" s="41">
        <v>5</v>
      </c>
      <c r="H147" s="724"/>
      <c r="I147" s="955"/>
      <c r="J147" s="938"/>
      <c r="K147" s="938"/>
      <c r="L147" s="938"/>
      <c r="M147" s="938"/>
      <c r="N147" s="938"/>
      <c r="O147" s="938"/>
      <c r="P147" s="938"/>
      <c r="Q147" s="938"/>
      <c r="R147" s="938"/>
      <c r="S147" s="938"/>
      <c r="T147" s="938"/>
      <c r="U147" s="724"/>
    </row>
    <row r="148" spans="5:21" ht="15.75" customHeight="1" thickBot="1">
      <c r="E148" s="749"/>
      <c r="F148" s="175" t="s">
        <v>238</v>
      </c>
      <c r="G148" s="43">
        <v>5</v>
      </c>
      <c r="H148" s="725"/>
      <c r="I148" s="956"/>
      <c r="J148" s="939"/>
      <c r="K148" s="939"/>
      <c r="L148" s="939"/>
      <c r="M148" s="939"/>
      <c r="N148" s="939"/>
      <c r="O148" s="939"/>
      <c r="P148" s="939"/>
      <c r="Q148" s="939"/>
      <c r="R148" s="939"/>
      <c r="S148" s="939"/>
      <c r="T148" s="939"/>
      <c r="U148" s="725"/>
    </row>
    <row r="149" spans="5:21" ht="15.75" thickBot="1">
      <c r="E149" s="750"/>
      <c r="F149" s="687" t="s">
        <v>211</v>
      </c>
      <c r="G149" s="688"/>
      <c r="H149" s="85">
        <v>2</v>
      </c>
      <c r="I149" s="279">
        <f aca="true" t="shared" si="17" ref="I149:U149">SUM(I146)/10</f>
        <v>1.9</v>
      </c>
      <c r="J149" s="279">
        <f t="shared" si="17"/>
        <v>1</v>
      </c>
      <c r="K149" s="279">
        <f t="shared" si="17"/>
        <v>2</v>
      </c>
      <c r="L149" s="279">
        <f t="shared" si="17"/>
        <v>2</v>
      </c>
      <c r="M149" s="279">
        <f t="shared" si="17"/>
        <v>2</v>
      </c>
      <c r="N149" s="279">
        <f t="shared" si="17"/>
        <v>1.7</v>
      </c>
      <c r="O149" s="279">
        <f t="shared" si="17"/>
        <v>1</v>
      </c>
      <c r="P149" s="279">
        <f t="shared" si="17"/>
        <v>1.3</v>
      </c>
      <c r="Q149" s="279">
        <f t="shared" si="17"/>
        <v>1.2</v>
      </c>
      <c r="R149" s="279">
        <f t="shared" si="17"/>
        <v>2</v>
      </c>
      <c r="S149" s="279">
        <f t="shared" si="17"/>
        <v>1</v>
      </c>
      <c r="T149" s="279">
        <f t="shared" si="17"/>
        <v>1.4</v>
      </c>
      <c r="U149" s="348">
        <f t="shared" si="17"/>
        <v>2</v>
      </c>
    </row>
    <row r="150" spans="5:21" ht="15">
      <c r="E150" s="750" t="s">
        <v>317</v>
      </c>
      <c r="F150" s="437" t="s">
        <v>356</v>
      </c>
      <c r="G150" s="435">
        <v>10</v>
      </c>
      <c r="H150" s="435">
        <v>10</v>
      </c>
      <c r="I150" s="54">
        <v>8</v>
      </c>
      <c r="J150" s="417">
        <v>10</v>
      </c>
      <c r="K150" s="417">
        <v>9</v>
      </c>
      <c r="L150" s="417">
        <v>10</v>
      </c>
      <c r="M150" s="417">
        <v>10</v>
      </c>
      <c r="N150" s="417">
        <v>10</v>
      </c>
      <c r="O150" s="417">
        <v>10</v>
      </c>
      <c r="P150" s="417">
        <v>10</v>
      </c>
      <c r="Q150" s="417">
        <v>10</v>
      </c>
      <c r="R150" s="417">
        <v>10</v>
      </c>
      <c r="S150" s="417">
        <v>10</v>
      </c>
      <c r="T150" s="417">
        <v>9</v>
      </c>
      <c r="U150" s="451">
        <v>10</v>
      </c>
    </row>
    <row r="151" spans="5:21" ht="15">
      <c r="E151" s="751"/>
      <c r="F151" s="438" t="s">
        <v>357</v>
      </c>
      <c r="G151" s="439">
        <v>10</v>
      </c>
      <c r="H151" s="439">
        <v>10</v>
      </c>
      <c r="I151" s="55">
        <v>9</v>
      </c>
      <c r="J151" s="415">
        <v>10</v>
      </c>
      <c r="K151" s="415">
        <v>10</v>
      </c>
      <c r="L151" s="415">
        <v>8</v>
      </c>
      <c r="M151" s="415">
        <v>10</v>
      </c>
      <c r="N151" s="415">
        <v>10</v>
      </c>
      <c r="O151" s="415">
        <v>10</v>
      </c>
      <c r="P151" s="415">
        <v>10</v>
      </c>
      <c r="Q151" s="415">
        <v>10</v>
      </c>
      <c r="R151" s="415">
        <v>10</v>
      </c>
      <c r="S151" s="415">
        <v>10</v>
      </c>
      <c r="T151" s="415">
        <v>5</v>
      </c>
      <c r="U151" s="440">
        <v>10</v>
      </c>
    </row>
    <row r="152" spans="5:21" ht="15.75" customHeight="1">
      <c r="E152" s="751"/>
      <c r="F152" s="277" t="s">
        <v>358</v>
      </c>
      <c r="G152" s="9">
        <v>10</v>
      </c>
      <c r="H152" s="258">
        <v>10</v>
      </c>
      <c r="I152" s="55">
        <v>8</v>
      </c>
      <c r="J152" s="415">
        <v>10</v>
      </c>
      <c r="K152" s="415">
        <v>9</v>
      </c>
      <c r="L152" s="415">
        <v>10</v>
      </c>
      <c r="M152" s="415">
        <v>10</v>
      </c>
      <c r="N152" s="415">
        <v>10</v>
      </c>
      <c r="O152" s="415">
        <v>8</v>
      </c>
      <c r="P152" s="415">
        <v>10</v>
      </c>
      <c r="Q152" s="415">
        <v>10</v>
      </c>
      <c r="R152" s="415">
        <v>10</v>
      </c>
      <c r="S152" s="415">
        <v>10</v>
      </c>
      <c r="T152" s="415">
        <v>10</v>
      </c>
      <c r="U152" s="258">
        <v>10</v>
      </c>
    </row>
    <row r="153" spans="5:21" ht="15.75" thickBot="1">
      <c r="E153" s="751"/>
      <c r="F153" s="143" t="s">
        <v>359</v>
      </c>
      <c r="G153" s="17">
        <v>10</v>
      </c>
      <c r="H153" s="33">
        <v>10</v>
      </c>
      <c r="I153" s="265">
        <v>10</v>
      </c>
      <c r="J153" s="418">
        <v>10</v>
      </c>
      <c r="K153" s="418">
        <v>10</v>
      </c>
      <c r="L153" s="418">
        <v>10</v>
      </c>
      <c r="M153" s="418">
        <v>10</v>
      </c>
      <c r="N153" s="418">
        <v>10</v>
      </c>
      <c r="O153" s="418">
        <v>10</v>
      </c>
      <c r="P153" s="418">
        <v>10</v>
      </c>
      <c r="Q153" s="418">
        <v>10</v>
      </c>
      <c r="R153" s="418">
        <v>10</v>
      </c>
      <c r="S153" s="418">
        <v>10</v>
      </c>
      <c r="T153" s="418">
        <v>10</v>
      </c>
      <c r="U153" s="33">
        <v>10</v>
      </c>
    </row>
    <row r="154" spans="5:21" ht="15.75" customHeight="1" thickBot="1">
      <c r="E154" s="752"/>
      <c r="F154" s="685" t="s">
        <v>211</v>
      </c>
      <c r="G154" s="686"/>
      <c r="H154" s="85">
        <v>4</v>
      </c>
      <c r="I154" s="279">
        <f aca="true" t="shared" si="18" ref="I154:T154">SUM(I150:I153)/10</f>
        <v>3.5</v>
      </c>
      <c r="J154" s="279">
        <f t="shared" si="18"/>
        <v>4</v>
      </c>
      <c r="K154" s="279">
        <f t="shared" si="18"/>
        <v>3.8</v>
      </c>
      <c r="L154" s="279">
        <f t="shared" si="18"/>
        <v>3.8</v>
      </c>
      <c r="M154" s="279">
        <f t="shared" si="18"/>
        <v>4</v>
      </c>
      <c r="N154" s="279">
        <f t="shared" si="18"/>
        <v>4</v>
      </c>
      <c r="O154" s="279">
        <f t="shared" si="18"/>
        <v>3.8</v>
      </c>
      <c r="P154" s="279">
        <f t="shared" si="18"/>
        <v>4</v>
      </c>
      <c r="Q154" s="279">
        <f t="shared" si="18"/>
        <v>4</v>
      </c>
      <c r="R154" s="279">
        <f t="shared" si="18"/>
        <v>4</v>
      </c>
      <c r="S154" s="279">
        <f t="shared" si="18"/>
        <v>4</v>
      </c>
      <c r="T154" s="279">
        <f t="shared" si="18"/>
        <v>3.4</v>
      </c>
      <c r="U154" s="25">
        <v>4</v>
      </c>
    </row>
    <row r="155" spans="5:21" ht="15.75" thickBot="1">
      <c r="E155" s="749" t="s">
        <v>319</v>
      </c>
      <c r="F155" s="173" t="s">
        <v>366</v>
      </c>
      <c r="G155" s="38">
        <v>24</v>
      </c>
      <c r="H155" s="723">
        <v>40</v>
      </c>
      <c r="I155" s="954">
        <v>24</v>
      </c>
      <c r="J155" s="941">
        <v>40</v>
      </c>
      <c r="K155" s="941">
        <v>28</v>
      </c>
      <c r="L155" s="941">
        <v>24</v>
      </c>
      <c r="M155" s="941">
        <v>30</v>
      </c>
      <c r="N155" s="941">
        <v>24</v>
      </c>
      <c r="O155" s="941">
        <v>22</v>
      </c>
      <c r="P155" s="941">
        <v>18</v>
      </c>
      <c r="Q155" s="941">
        <v>16</v>
      </c>
      <c r="R155" s="941">
        <v>24</v>
      </c>
      <c r="S155" s="941">
        <v>24</v>
      </c>
      <c r="T155" s="941">
        <v>24</v>
      </c>
      <c r="U155" s="724">
        <v>40</v>
      </c>
    </row>
    <row r="156" spans="5:21" ht="15.75" thickBot="1">
      <c r="E156" s="749"/>
      <c r="F156" s="174" t="s">
        <v>367</v>
      </c>
      <c r="G156" s="41">
        <v>10</v>
      </c>
      <c r="H156" s="724"/>
      <c r="I156" s="955"/>
      <c r="J156" s="938"/>
      <c r="K156" s="938"/>
      <c r="L156" s="938"/>
      <c r="M156" s="938"/>
      <c r="N156" s="938"/>
      <c r="O156" s="938"/>
      <c r="P156" s="938"/>
      <c r="Q156" s="938"/>
      <c r="R156" s="938"/>
      <c r="S156" s="938"/>
      <c r="T156" s="938"/>
      <c r="U156" s="724"/>
    </row>
    <row r="157" spans="5:21" ht="15.75" thickBot="1">
      <c r="E157" s="749"/>
      <c r="F157" s="174" t="s">
        <v>368</v>
      </c>
      <c r="G157" s="41">
        <v>6</v>
      </c>
      <c r="H157" s="712"/>
      <c r="I157" s="955"/>
      <c r="J157" s="938"/>
      <c r="K157" s="938"/>
      <c r="L157" s="938"/>
      <c r="M157" s="938"/>
      <c r="N157" s="938"/>
      <c r="O157" s="938"/>
      <c r="P157" s="938"/>
      <c r="Q157" s="938"/>
      <c r="R157" s="938"/>
      <c r="S157" s="938"/>
      <c r="T157" s="938"/>
      <c r="U157" s="712"/>
    </row>
    <row r="158" spans="5:21" ht="15.75" customHeight="1" thickBot="1">
      <c r="E158" s="749"/>
      <c r="F158" s="174" t="s">
        <v>369</v>
      </c>
      <c r="G158" s="41">
        <v>10</v>
      </c>
      <c r="H158" s="711">
        <v>10</v>
      </c>
      <c r="I158" s="955">
        <v>8</v>
      </c>
      <c r="J158" s="938">
        <v>10</v>
      </c>
      <c r="K158" s="938">
        <v>10</v>
      </c>
      <c r="L158" s="938">
        <v>8</v>
      </c>
      <c r="M158" s="938">
        <v>10</v>
      </c>
      <c r="N158" s="938">
        <v>8</v>
      </c>
      <c r="O158" s="938">
        <v>10</v>
      </c>
      <c r="P158" s="938">
        <v>0</v>
      </c>
      <c r="Q158" s="938">
        <v>8</v>
      </c>
      <c r="R158" s="938">
        <v>8</v>
      </c>
      <c r="S158" s="938">
        <v>0</v>
      </c>
      <c r="T158" s="938">
        <v>10</v>
      </c>
      <c r="U158" s="711">
        <v>10</v>
      </c>
    </row>
    <row r="159" spans="5:21" ht="15.75" customHeight="1" thickBot="1">
      <c r="E159" s="749"/>
      <c r="F159" s="175" t="s">
        <v>370</v>
      </c>
      <c r="G159" s="64" t="s">
        <v>70</v>
      </c>
      <c r="H159" s="725"/>
      <c r="I159" s="956"/>
      <c r="J159" s="939"/>
      <c r="K159" s="939"/>
      <c r="L159" s="939"/>
      <c r="M159" s="939"/>
      <c r="N159" s="939"/>
      <c r="O159" s="939"/>
      <c r="P159" s="939"/>
      <c r="Q159" s="939"/>
      <c r="R159" s="939"/>
      <c r="S159" s="939"/>
      <c r="T159" s="939"/>
      <c r="U159" s="725"/>
    </row>
    <row r="160" spans="5:21" ht="15.75" thickBot="1">
      <c r="E160" s="749"/>
      <c r="F160" s="685" t="s">
        <v>211</v>
      </c>
      <c r="G160" s="686"/>
      <c r="H160" s="85">
        <v>5</v>
      </c>
      <c r="I160" s="278">
        <f aca="true" t="shared" si="19" ref="I160:T160">SUM(I155:I158)/10</f>
        <v>3.2</v>
      </c>
      <c r="J160" s="279">
        <f t="shared" si="19"/>
        <v>5</v>
      </c>
      <c r="K160" s="279">
        <f t="shared" si="19"/>
        <v>3.8</v>
      </c>
      <c r="L160" s="279">
        <f t="shared" si="19"/>
        <v>3.2</v>
      </c>
      <c r="M160" s="279">
        <f t="shared" si="19"/>
        <v>4</v>
      </c>
      <c r="N160" s="279">
        <f t="shared" si="19"/>
        <v>3.2</v>
      </c>
      <c r="O160" s="279">
        <f t="shared" si="19"/>
        <v>3.2</v>
      </c>
      <c r="P160" s="279">
        <f t="shared" si="19"/>
        <v>1.8</v>
      </c>
      <c r="Q160" s="279">
        <f t="shared" si="19"/>
        <v>2.4</v>
      </c>
      <c r="R160" s="279">
        <f t="shared" si="19"/>
        <v>3.2</v>
      </c>
      <c r="S160" s="279">
        <f t="shared" si="19"/>
        <v>2.4</v>
      </c>
      <c r="T160" s="279">
        <f t="shared" si="19"/>
        <v>3.4</v>
      </c>
      <c r="U160" s="85">
        <v>5</v>
      </c>
    </row>
    <row r="161" spans="5:21" ht="15.75">
      <c r="E161" s="904" t="s">
        <v>355</v>
      </c>
      <c r="F161" s="904"/>
      <c r="G161" s="904"/>
      <c r="H161" s="299">
        <f>SUM(H114+H123+H136+H145+H149+H154+H160)</f>
        <v>28</v>
      </c>
      <c r="I161" s="350">
        <f>SUM(I114+I123+I136+I145+I149+I154+I160)</f>
        <v>22</v>
      </c>
      <c r="J161" s="351">
        <f aca="true" t="shared" si="20" ref="J161:T161">SUM(J114+J123+J136+J145+J149+J154+J160)</f>
        <v>26.1</v>
      </c>
      <c r="K161" s="351">
        <f t="shared" si="20"/>
        <v>24.3</v>
      </c>
      <c r="L161" s="351">
        <f t="shared" si="20"/>
        <v>24.5</v>
      </c>
      <c r="M161" s="351">
        <f t="shared" si="20"/>
        <v>24.1</v>
      </c>
      <c r="N161" s="351">
        <f t="shared" si="20"/>
        <v>22.9</v>
      </c>
      <c r="O161" s="351">
        <f t="shared" si="20"/>
        <v>23.3</v>
      </c>
      <c r="P161" s="351">
        <f t="shared" si="20"/>
        <v>20.2</v>
      </c>
      <c r="Q161" s="351">
        <f t="shared" si="20"/>
        <v>22.9</v>
      </c>
      <c r="R161" s="351">
        <f t="shared" si="20"/>
        <v>23.900000000000002</v>
      </c>
      <c r="S161" s="351">
        <f t="shared" si="20"/>
        <v>20.799999999999997</v>
      </c>
      <c r="T161" s="351">
        <f t="shared" si="20"/>
        <v>23.499999999999996</v>
      </c>
      <c r="U161" s="352">
        <f>SUM(U114+U123+U136+U145+U149+U154+U160)</f>
        <v>28</v>
      </c>
    </row>
    <row r="162" spans="5:21" ht="15.75">
      <c r="E162" s="291"/>
      <c r="F162" s="291"/>
      <c r="G162" s="291"/>
      <c r="H162" s="171"/>
      <c r="I162" s="353"/>
      <c r="J162" s="429"/>
      <c r="K162" s="429"/>
      <c r="L162" s="429"/>
      <c r="M162" s="429"/>
      <c r="N162" s="429"/>
      <c r="O162" s="429"/>
      <c r="P162" s="429"/>
      <c r="Q162" s="429"/>
      <c r="R162" s="429"/>
      <c r="S162" s="429"/>
      <c r="T162" s="429"/>
      <c r="U162" s="354"/>
    </row>
    <row r="163" spans="5:21" ht="15.75" customHeight="1" thickBot="1">
      <c r="E163" s="291"/>
      <c r="F163" s="291"/>
      <c r="G163" s="291"/>
      <c r="H163" s="171"/>
      <c r="I163" s="355"/>
      <c r="J163" s="430"/>
      <c r="K163" s="430"/>
      <c r="L163" s="430"/>
      <c r="M163" s="430"/>
      <c r="N163" s="430"/>
      <c r="O163" s="430"/>
      <c r="P163" s="430"/>
      <c r="Q163" s="430"/>
      <c r="R163" s="430"/>
      <c r="S163" s="430"/>
      <c r="T163" s="430"/>
      <c r="U163" s="356"/>
    </row>
    <row r="164" spans="5:21" ht="15.75" thickBot="1">
      <c r="E164" s="919" t="s">
        <v>314</v>
      </c>
      <c r="F164" s="181" t="s">
        <v>371</v>
      </c>
      <c r="G164" s="50">
        <v>12</v>
      </c>
      <c r="H164" s="723">
        <v>30</v>
      </c>
      <c r="I164" s="963">
        <v>30</v>
      </c>
      <c r="J164" s="946">
        <v>30</v>
      </c>
      <c r="K164" s="946">
        <v>30</v>
      </c>
      <c r="L164" s="946">
        <v>30</v>
      </c>
      <c r="M164" s="946">
        <v>30</v>
      </c>
      <c r="N164" s="946">
        <v>29</v>
      </c>
      <c r="O164" s="946">
        <v>30</v>
      </c>
      <c r="P164" s="946">
        <v>22</v>
      </c>
      <c r="Q164" s="946">
        <v>29</v>
      </c>
      <c r="R164" s="946">
        <v>30</v>
      </c>
      <c r="S164" s="946">
        <v>23</v>
      </c>
      <c r="T164" s="946">
        <v>30</v>
      </c>
      <c r="U164" s="723">
        <v>30</v>
      </c>
    </row>
    <row r="165" spans="5:21" ht="15.75" thickBot="1">
      <c r="E165" s="919"/>
      <c r="F165" s="174" t="s">
        <v>372</v>
      </c>
      <c r="G165" s="41">
        <v>4</v>
      </c>
      <c r="H165" s="724"/>
      <c r="I165" s="955"/>
      <c r="J165" s="938"/>
      <c r="K165" s="938"/>
      <c r="L165" s="938"/>
      <c r="M165" s="938"/>
      <c r="N165" s="938"/>
      <c r="O165" s="938"/>
      <c r="P165" s="938"/>
      <c r="Q165" s="938"/>
      <c r="R165" s="938"/>
      <c r="S165" s="938"/>
      <c r="T165" s="938"/>
      <c r="U165" s="724"/>
    </row>
    <row r="166" spans="5:21" ht="15.75" customHeight="1" thickBot="1">
      <c r="E166" s="919"/>
      <c r="F166" s="174" t="s">
        <v>373</v>
      </c>
      <c r="G166" s="41">
        <v>4</v>
      </c>
      <c r="H166" s="724"/>
      <c r="I166" s="955"/>
      <c r="J166" s="938"/>
      <c r="K166" s="938"/>
      <c r="L166" s="938"/>
      <c r="M166" s="938"/>
      <c r="N166" s="938"/>
      <c r="O166" s="938"/>
      <c r="P166" s="938"/>
      <c r="Q166" s="938"/>
      <c r="R166" s="938"/>
      <c r="S166" s="938"/>
      <c r="T166" s="938"/>
      <c r="U166" s="724"/>
    </row>
    <row r="167" spans="5:21" ht="15.75" customHeight="1" thickBot="1">
      <c r="E167" s="919"/>
      <c r="F167" s="174" t="s">
        <v>374</v>
      </c>
      <c r="G167" s="41">
        <v>5</v>
      </c>
      <c r="H167" s="724"/>
      <c r="I167" s="955"/>
      <c r="J167" s="938"/>
      <c r="K167" s="938"/>
      <c r="L167" s="938"/>
      <c r="M167" s="938"/>
      <c r="N167" s="938"/>
      <c r="O167" s="938"/>
      <c r="P167" s="938"/>
      <c r="Q167" s="938"/>
      <c r="R167" s="938"/>
      <c r="S167" s="938"/>
      <c r="T167" s="938"/>
      <c r="U167" s="724"/>
    </row>
    <row r="168" spans="5:21" ht="15.75" thickBot="1">
      <c r="E168" s="919"/>
      <c r="F168" s="175" t="s">
        <v>375</v>
      </c>
      <c r="G168" s="43">
        <v>5</v>
      </c>
      <c r="H168" s="725"/>
      <c r="I168" s="961"/>
      <c r="J168" s="942"/>
      <c r="K168" s="942"/>
      <c r="L168" s="942"/>
      <c r="M168" s="942"/>
      <c r="N168" s="942"/>
      <c r="O168" s="942"/>
      <c r="P168" s="942"/>
      <c r="Q168" s="942"/>
      <c r="R168" s="942"/>
      <c r="S168" s="942"/>
      <c r="T168" s="942"/>
      <c r="U168" s="724"/>
    </row>
    <row r="169" spans="5:21" ht="15.75" thickBot="1">
      <c r="E169" s="920"/>
      <c r="F169" s="687" t="s">
        <v>211</v>
      </c>
      <c r="G169" s="688"/>
      <c r="H169" s="85">
        <v>3</v>
      </c>
      <c r="I169" s="279">
        <f aca="true" t="shared" si="21" ref="I169:T169">SUM(I164)/10</f>
        <v>3</v>
      </c>
      <c r="J169" s="279">
        <f t="shared" si="21"/>
        <v>3</v>
      </c>
      <c r="K169" s="279">
        <f t="shared" si="21"/>
        <v>3</v>
      </c>
      <c r="L169" s="279">
        <f t="shared" si="21"/>
        <v>3</v>
      </c>
      <c r="M169" s="279">
        <f t="shared" si="21"/>
        <v>3</v>
      </c>
      <c r="N169" s="279">
        <f t="shared" si="21"/>
        <v>2.9</v>
      </c>
      <c r="O169" s="279">
        <f t="shared" si="21"/>
        <v>3</v>
      </c>
      <c r="P169" s="279">
        <f t="shared" si="21"/>
        <v>2.2</v>
      </c>
      <c r="Q169" s="279">
        <f t="shared" si="21"/>
        <v>2.9</v>
      </c>
      <c r="R169" s="279">
        <f t="shared" si="21"/>
        <v>3</v>
      </c>
      <c r="S169" s="279">
        <f t="shared" si="21"/>
        <v>2.3</v>
      </c>
      <c r="T169" s="279">
        <f t="shared" si="21"/>
        <v>3</v>
      </c>
      <c r="U169" s="25">
        <v>3</v>
      </c>
    </row>
    <row r="170" spans="5:21" ht="15.75" thickBot="1">
      <c r="E170" s="749" t="s">
        <v>315</v>
      </c>
      <c r="F170" s="181" t="s">
        <v>376</v>
      </c>
      <c r="G170" s="50">
        <v>10</v>
      </c>
      <c r="H170" s="723">
        <v>20</v>
      </c>
      <c r="I170" s="963">
        <v>20</v>
      </c>
      <c r="J170" s="946">
        <v>20</v>
      </c>
      <c r="K170" s="946">
        <v>20</v>
      </c>
      <c r="L170" s="946">
        <v>20</v>
      </c>
      <c r="M170" s="946">
        <v>20</v>
      </c>
      <c r="N170" s="946">
        <v>20</v>
      </c>
      <c r="O170" s="946">
        <v>20</v>
      </c>
      <c r="P170" s="946">
        <v>20</v>
      </c>
      <c r="Q170" s="946">
        <v>20</v>
      </c>
      <c r="R170" s="946">
        <v>20</v>
      </c>
      <c r="S170" s="946">
        <v>20</v>
      </c>
      <c r="T170" s="946">
        <v>20</v>
      </c>
      <c r="U170" s="723">
        <v>20</v>
      </c>
    </row>
    <row r="171" spans="5:21" ht="15.75" thickBot="1">
      <c r="E171" s="749"/>
      <c r="F171" s="174" t="s">
        <v>237</v>
      </c>
      <c r="G171" s="41">
        <v>10</v>
      </c>
      <c r="H171" s="712"/>
      <c r="I171" s="955"/>
      <c r="J171" s="938"/>
      <c r="K171" s="938"/>
      <c r="L171" s="938"/>
      <c r="M171" s="938"/>
      <c r="N171" s="938"/>
      <c r="O171" s="938"/>
      <c r="P171" s="938"/>
      <c r="Q171" s="938"/>
      <c r="R171" s="938"/>
      <c r="S171" s="938"/>
      <c r="T171" s="938"/>
      <c r="U171" s="712"/>
    </row>
    <row r="172" spans="5:21" ht="15.75" thickBot="1">
      <c r="E172" s="749"/>
      <c r="F172" s="175" t="s">
        <v>377</v>
      </c>
      <c r="G172" s="43">
        <v>10</v>
      </c>
      <c r="H172" s="33">
        <v>10</v>
      </c>
      <c r="I172" s="269">
        <v>10</v>
      </c>
      <c r="J172" s="419">
        <v>10</v>
      </c>
      <c r="K172" s="419">
        <v>10</v>
      </c>
      <c r="L172" s="419">
        <v>10</v>
      </c>
      <c r="M172" s="419">
        <v>10</v>
      </c>
      <c r="N172" s="419">
        <v>10</v>
      </c>
      <c r="O172" s="419">
        <v>10</v>
      </c>
      <c r="P172" s="419">
        <v>10</v>
      </c>
      <c r="Q172" s="419">
        <v>20</v>
      </c>
      <c r="R172" s="419">
        <v>10</v>
      </c>
      <c r="S172" s="419">
        <v>10</v>
      </c>
      <c r="T172" s="419">
        <v>10</v>
      </c>
      <c r="U172" s="35">
        <v>10</v>
      </c>
    </row>
    <row r="173" spans="5:21" ht="15.75" thickBot="1">
      <c r="E173" s="750"/>
      <c r="F173" s="687" t="s">
        <v>211</v>
      </c>
      <c r="G173" s="688"/>
      <c r="H173" s="329">
        <f aca="true" t="shared" si="22" ref="H173:U173">SUM(H170:H172)/10</f>
        <v>3</v>
      </c>
      <c r="I173" s="279">
        <f t="shared" si="22"/>
        <v>3</v>
      </c>
      <c r="J173" s="279">
        <f t="shared" si="22"/>
        <v>3</v>
      </c>
      <c r="K173" s="279">
        <f t="shared" si="22"/>
        <v>3</v>
      </c>
      <c r="L173" s="279">
        <f t="shared" si="22"/>
        <v>3</v>
      </c>
      <c r="M173" s="279">
        <f t="shared" si="22"/>
        <v>3</v>
      </c>
      <c r="N173" s="279">
        <f t="shared" si="22"/>
        <v>3</v>
      </c>
      <c r="O173" s="279">
        <f t="shared" si="22"/>
        <v>3</v>
      </c>
      <c r="P173" s="279">
        <f t="shared" si="22"/>
        <v>3</v>
      </c>
      <c r="Q173" s="279">
        <f t="shared" si="22"/>
        <v>4</v>
      </c>
      <c r="R173" s="279">
        <f t="shared" si="22"/>
        <v>3</v>
      </c>
      <c r="S173" s="279">
        <f t="shared" si="22"/>
        <v>3</v>
      </c>
      <c r="T173" s="279">
        <f t="shared" si="22"/>
        <v>3</v>
      </c>
      <c r="U173" s="348">
        <f t="shared" si="22"/>
        <v>3</v>
      </c>
    </row>
    <row r="174" spans="5:21" ht="15.75" customHeight="1" thickBot="1">
      <c r="E174" s="749" t="s">
        <v>316</v>
      </c>
      <c r="F174" s="172" t="s">
        <v>378</v>
      </c>
      <c r="G174" s="46">
        <v>10</v>
      </c>
      <c r="H174" s="25">
        <v>10</v>
      </c>
      <c r="I174" s="268">
        <v>10</v>
      </c>
      <c r="J174" s="426">
        <v>10</v>
      </c>
      <c r="K174" s="426">
        <v>10</v>
      </c>
      <c r="L174" s="426">
        <v>6</v>
      </c>
      <c r="M174" s="426">
        <v>10</v>
      </c>
      <c r="N174" s="426">
        <v>10</v>
      </c>
      <c r="O174" s="426">
        <v>10</v>
      </c>
      <c r="P174" s="426">
        <v>10</v>
      </c>
      <c r="Q174" s="426">
        <v>10</v>
      </c>
      <c r="R174" s="426">
        <v>10</v>
      </c>
      <c r="S174" s="426">
        <v>10</v>
      </c>
      <c r="T174" s="426">
        <v>10</v>
      </c>
      <c r="U174" s="25">
        <v>10</v>
      </c>
    </row>
    <row r="175" spans="5:21" ht="16.5" customHeight="1" thickBot="1">
      <c r="E175" s="750"/>
      <c r="F175" s="687" t="s">
        <v>211</v>
      </c>
      <c r="G175" s="688"/>
      <c r="H175" s="145">
        <v>1</v>
      </c>
      <c r="I175" s="278">
        <f aca="true" t="shared" si="23" ref="I175:T175">SUM(I174)/10</f>
        <v>1</v>
      </c>
      <c r="J175" s="279">
        <f t="shared" si="23"/>
        <v>1</v>
      </c>
      <c r="K175" s="279">
        <f t="shared" si="23"/>
        <v>1</v>
      </c>
      <c r="L175" s="279">
        <f t="shared" si="23"/>
        <v>0.6</v>
      </c>
      <c r="M175" s="279">
        <f t="shared" si="23"/>
        <v>1</v>
      </c>
      <c r="N175" s="279">
        <f t="shared" si="23"/>
        <v>1</v>
      </c>
      <c r="O175" s="279">
        <f t="shared" si="23"/>
        <v>1</v>
      </c>
      <c r="P175" s="279">
        <f t="shared" si="23"/>
        <v>1</v>
      </c>
      <c r="Q175" s="279">
        <f t="shared" si="23"/>
        <v>1</v>
      </c>
      <c r="R175" s="279">
        <f t="shared" si="23"/>
        <v>1</v>
      </c>
      <c r="S175" s="279">
        <f t="shared" si="23"/>
        <v>1</v>
      </c>
      <c r="T175" s="279">
        <f t="shared" si="23"/>
        <v>1</v>
      </c>
      <c r="U175" s="25">
        <v>1</v>
      </c>
    </row>
    <row r="176" spans="5:21" ht="15.75" thickBot="1">
      <c r="E176" s="749" t="s">
        <v>320</v>
      </c>
      <c r="F176" s="183" t="s">
        <v>388</v>
      </c>
      <c r="G176" s="51">
        <v>14</v>
      </c>
      <c r="H176" s="723">
        <v>20</v>
      </c>
      <c r="I176" s="963">
        <v>20</v>
      </c>
      <c r="J176" s="946">
        <v>20</v>
      </c>
      <c r="K176" s="946">
        <v>16</v>
      </c>
      <c r="L176" s="946">
        <v>15</v>
      </c>
      <c r="M176" s="946">
        <v>20</v>
      </c>
      <c r="N176" s="946">
        <v>18</v>
      </c>
      <c r="O176" s="946">
        <v>20</v>
      </c>
      <c r="P176" s="946">
        <v>16</v>
      </c>
      <c r="Q176" s="946">
        <v>14</v>
      </c>
      <c r="R176" s="946">
        <v>14</v>
      </c>
      <c r="S176" s="946">
        <v>20</v>
      </c>
      <c r="T176" s="946">
        <v>20</v>
      </c>
      <c r="U176" s="145">
        <v>20</v>
      </c>
    </row>
    <row r="177" spans="5:21" ht="15.75" thickBot="1">
      <c r="E177" s="749"/>
      <c r="F177" s="167" t="s">
        <v>323</v>
      </c>
      <c r="G177" s="20">
        <v>6</v>
      </c>
      <c r="H177" s="712"/>
      <c r="I177" s="955"/>
      <c r="J177" s="938"/>
      <c r="K177" s="938"/>
      <c r="L177" s="938"/>
      <c r="M177" s="938"/>
      <c r="N177" s="938"/>
      <c r="O177" s="938"/>
      <c r="P177" s="938"/>
      <c r="Q177" s="938"/>
      <c r="R177" s="938"/>
      <c r="S177" s="938"/>
      <c r="T177" s="938"/>
      <c r="U177" s="85"/>
    </row>
    <row r="178" spans="5:21" ht="15.75" thickBot="1">
      <c r="E178" s="749"/>
      <c r="F178" s="177" t="s">
        <v>379</v>
      </c>
      <c r="G178" s="20">
        <v>6</v>
      </c>
      <c r="H178" s="711">
        <v>10</v>
      </c>
      <c r="I178" s="955">
        <v>8</v>
      </c>
      <c r="J178" s="938">
        <v>10</v>
      </c>
      <c r="K178" s="938">
        <v>4</v>
      </c>
      <c r="L178" s="938">
        <v>8</v>
      </c>
      <c r="M178" s="938">
        <v>10</v>
      </c>
      <c r="N178" s="938">
        <v>2</v>
      </c>
      <c r="O178" s="938">
        <v>10</v>
      </c>
      <c r="P178" s="938">
        <v>4</v>
      </c>
      <c r="Q178" s="938">
        <v>8</v>
      </c>
      <c r="R178" s="938">
        <v>6</v>
      </c>
      <c r="S178" s="938">
        <v>4</v>
      </c>
      <c r="T178" s="938">
        <v>10</v>
      </c>
      <c r="U178" s="711">
        <v>10</v>
      </c>
    </row>
    <row r="179" spans="5:21" ht="15.75" thickBot="1">
      <c r="E179" s="749"/>
      <c r="F179" s="177" t="s">
        <v>267</v>
      </c>
      <c r="G179" s="57">
        <v>4</v>
      </c>
      <c r="H179" s="712"/>
      <c r="I179" s="955"/>
      <c r="J179" s="938"/>
      <c r="K179" s="938"/>
      <c r="L179" s="938"/>
      <c r="M179" s="938"/>
      <c r="N179" s="938"/>
      <c r="O179" s="938"/>
      <c r="P179" s="938"/>
      <c r="Q179" s="938"/>
      <c r="R179" s="938"/>
      <c r="S179" s="938"/>
      <c r="T179" s="938"/>
      <c r="U179" s="712"/>
    </row>
    <row r="180" spans="5:21" ht="15.75" thickBot="1">
      <c r="E180" s="749"/>
      <c r="F180" s="178" t="s">
        <v>380</v>
      </c>
      <c r="G180" s="17">
        <v>10</v>
      </c>
      <c r="H180" s="33">
        <v>10</v>
      </c>
      <c r="I180" s="269">
        <v>10</v>
      </c>
      <c r="J180" s="419">
        <v>10</v>
      </c>
      <c r="K180" s="419">
        <v>2</v>
      </c>
      <c r="L180" s="419">
        <v>10</v>
      </c>
      <c r="M180" s="419">
        <v>10</v>
      </c>
      <c r="N180" s="419">
        <v>5</v>
      </c>
      <c r="O180" s="419">
        <v>10</v>
      </c>
      <c r="P180" s="419">
        <v>0</v>
      </c>
      <c r="Q180" s="419">
        <v>2</v>
      </c>
      <c r="R180" s="419">
        <v>5</v>
      </c>
      <c r="S180" s="419">
        <v>10</v>
      </c>
      <c r="T180" s="419">
        <v>10</v>
      </c>
      <c r="U180" s="33">
        <v>10</v>
      </c>
    </row>
    <row r="181" spans="5:21" ht="15.75" thickBot="1">
      <c r="E181" s="750"/>
      <c r="F181" s="687" t="s">
        <v>211</v>
      </c>
      <c r="G181" s="688"/>
      <c r="H181" s="85">
        <v>4</v>
      </c>
      <c r="I181" s="279">
        <f>SUM(I176:I180)/10</f>
        <v>3.8</v>
      </c>
      <c r="J181" s="279">
        <f aca="true" t="shared" si="24" ref="J181:T181">SUM(J176:J180)/10</f>
        <v>4</v>
      </c>
      <c r="K181" s="387">
        <f t="shared" si="24"/>
        <v>2.2</v>
      </c>
      <c r="L181" s="279">
        <f t="shared" si="24"/>
        <v>3.3</v>
      </c>
      <c r="M181" s="279">
        <f t="shared" si="24"/>
        <v>4</v>
      </c>
      <c r="N181" s="279">
        <f t="shared" si="24"/>
        <v>2.5</v>
      </c>
      <c r="O181" s="279">
        <f t="shared" si="24"/>
        <v>4</v>
      </c>
      <c r="P181" s="387">
        <f t="shared" si="24"/>
        <v>2</v>
      </c>
      <c r="Q181" s="279">
        <f t="shared" si="24"/>
        <v>2.4</v>
      </c>
      <c r="R181" s="279">
        <f t="shared" si="24"/>
        <v>2.5</v>
      </c>
      <c r="S181" s="279">
        <f t="shared" si="24"/>
        <v>3.4</v>
      </c>
      <c r="T181" s="279">
        <f t="shared" si="24"/>
        <v>4</v>
      </c>
      <c r="U181" s="25">
        <v>4</v>
      </c>
    </row>
    <row r="182" spans="5:21" ht="16.5" thickBot="1">
      <c r="E182" s="904" t="s">
        <v>360</v>
      </c>
      <c r="F182" s="904"/>
      <c r="G182" s="904"/>
      <c r="H182" s="299">
        <f>SUM(H169+H173+H175+H181)</f>
        <v>11</v>
      </c>
      <c r="I182" s="346">
        <f>SUM(I169+I173+I175+I181)</f>
        <v>10.8</v>
      </c>
      <c r="J182" s="346">
        <f aca="true" t="shared" si="25" ref="J182:T182">SUM(J169+J173+J175+J181)</f>
        <v>11</v>
      </c>
      <c r="K182" s="346">
        <f t="shared" si="25"/>
        <v>9.2</v>
      </c>
      <c r="L182" s="346">
        <f t="shared" si="25"/>
        <v>9.899999999999999</v>
      </c>
      <c r="M182" s="346">
        <f t="shared" si="25"/>
        <v>11</v>
      </c>
      <c r="N182" s="346">
        <f t="shared" si="25"/>
        <v>9.4</v>
      </c>
      <c r="O182" s="346">
        <f t="shared" si="25"/>
        <v>11</v>
      </c>
      <c r="P182" s="346">
        <f t="shared" si="25"/>
        <v>8.2</v>
      </c>
      <c r="Q182" s="346">
        <f t="shared" si="25"/>
        <v>10.3</v>
      </c>
      <c r="R182" s="346">
        <f t="shared" si="25"/>
        <v>9.5</v>
      </c>
      <c r="S182" s="346">
        <f t="shared" si="25"/>
        <v>9.7</v>
      </c>
      <c r="T182" s="346">
        <f t="shared" si="25"/>
        <v>11</v>
      </c>
      <c r="U182" s="347">
        <f>SUM(U169+U173+U175+U181)</f>
        <v>11</v>
      </c>
    </row>
    <row r="183" spans="5:21" ht="15">
      <c r="E183" s="750" t="s">
        <v>313</v>
      </c>
      <c r="F183" s="452" t="s">
        <v>364</v>
      </c>
      <c r="G183" s="453">
        <v>10</v>
      </c>
      <c r="H183" s="839">
        <v>20</v>
      </c>
      <c r="I183" s="963">
        <v>17</v>
      </c>
      <c r="J183" s="946">
        <v>20</v>
      </c>
      <c r="K183" s="946">
        <v>19</v>
      </c>
      <c r="L183" s="946">
        <v>19</v>
      </c>
      <c r="M183" s="946">
        <v>19</v>
      </c>
      <c r="N183" s="946">
        <v>19</v>
      </c>
      <c r="O183" s="946">
        <v>18</v>
      </c>
      <c r="P183" s="946">
        <v>19</v>
      </c>
      <c r="Q183" s="946">
        <v>19</v>
      </c>
      <c r="R183" s="946">
        <v>19</v>
      </c>
      <c r="S183" s="946">
        <v>18</v>
      </c>
      <c r="T183" s="946">
        <v>17</v>
      </c>
      <c r="U183" s="839">
        <v>20</v>
      </c>
    </row>
    <row r="184" spans="5:21" ht="15">
      <c r="E184" s="751"/>
      <c r="F184" s="454" t="s">
        <v>237</v>
      </c>
      <c r="G184" s="455">
        <v>10</v>
      </c>
      <c r="H184" s="840"/>
      <c r="I184" s="955"/>
      <c r="J184" s="938"/>
      <c r="K184" s="938"/>
      <c r="L184" s="938"/>
      <c r="M184" s="938"/>
      <c r="N184" s="938"/>
      <c r="O184" s="938"/>
      <c r="P184" s="938"/>
      <c r="Q184" s="938"/>
      <c r="R184" s="938"/>
      <c r="S184" s="938"/>
      <c r="T184" s="938"/>
      <c r="U184" s="840"/>
    </row>
    <row r="185" spans="5:21" ht="15">
      <c r="E185" s="751"/>
      <c r="F185" s="174" t="s">
        <v>363</v>
      </c>
      <c r="G185" s="41">
        <v>10</v>
      </c>
      <c r="H185" s="29">
        <v>10</v>
      </c>
      <c r="I185" s="55">
        <v>8</v>
      </c>
      <c r="J185" s="415">
        <v>10</v>
      </c>
      <c r="K185" s="415">
        <v>10</v>
      </c>
      <c r="L185" s="415">
        <v>10</v>
      </c>
      <c r="M185" s="415">
        <v>10</v>
      </c>
      <c r="N185" s="415">
        <v>7</v>
      </c>
      <c r="O185" s="415">
        <v>10</v>
      </c>
      <c r="P185" s="415">
        <v>8</v>
      </c>
      <c r="Q185" s="415">
        <v>10</v>
      </c>
      <c r="R185" s="415">
        <v>10</v>
      </c>
      <c r="S185" s="415">
        <v>8</v>
      </c>
      <c r="T185" s="415">
        <v>10</v>
      </c>
      <c r="U185" s="29">
        <v>10</v>
      </c>
    </row>
    <row r="186" spans="5:21" ht="15.75" thickBot="1">
      <c r="E186" s="751"/>
      <c r="F186" s="175" t="s">
        <v>381</v>
      </c>
      <c r="G186" s="43">
        <v>10</v>
      </c>
      <c r="H186" s="33">
        <v>10</v>
      </c>
      <c r="I186" s="269">
        <v>9</v>
      </c>
      <c r="J186" s="419">
        <v>10</v>
      </c>
      <c r="K186" s="419">
        <v>10</v>
      </c>
      <c r="L186" s="419">
        <v>10</v>
      </c>
      <c r="M186" s="419">
        <v>10</v>
      </c>
      <c r="N186" s="419">
        <v>10</v>
      </c>
      <c r="O186" s="419">
        <v>10</v>
      </c>
      <c r="P186" s="419">
        <v>10</v>
      </c>
      <c r="Q186" s="419">
        <v>10</v>
      </c>
      <c r="R186" s="419">
        <v>10</v>
      </c>
      <c r="S186" s="419">
        <v>10</v>
      </c>
      <c r="T186" s="419">
        <v>10</v>
      </c>
      <c r="U186" s="35">
        <v>10</v>
      </c>
    </row>
    <row r="187" spans="5:21" ht="15.75" thickBot="1">
      <c r="E187" s="751"/>
      <c r="F187" s="687" t="s">
        <v>211</v>
      </c>
      <c r="G187" s="688"/>
      <c r="H187" s="330">
        <f>SUM(H183:H186)/10</f>
        <v>4</v>
      </c>
      <c r="I187" s="279">
        <f aca="true" t="shared" si="26" ref="I187:T187">SUM(I183:I186)/10</f>
        <v>3.4</v>
      </c>
      <c r="J187" s="279">
        <f t="shared" si="26"/>
        <v>4</v>
      </c>
      <c r="K187" s="279">
        <f t="shared" si="26"/>
        <v>3.9</v>
      </c>
      <c r="L187" s="279">
        <f t="shared" si="26"/>
        <v>3.9</v>
      </c>
      <c r="M187" s="279">
        <f t="shared" si="26"/>
        <v>3.9</v>
      </c>
      <c r="N187" s="279">
        <f t="shared" si="26"/>
        <v>3.6</v>
      </c>
      <c r="O187" s="279">
        <f t="shared" si="26"/>
        <v>3.8</v>
      </c>
      <c r="P187" s="279">
        <f t="shared" si="26"/>
        <v>3.7</v>
      </c>
      <c r="Q187" s="279">
        <f t="shared" si="26"/>
        <v>3.9</v>
      </c>
      <c r="R187" s="279">
        <f t="shared" si="26"/>
        <v>3.9</v>
      </c>
      <c r="S187" s="279">
        <f t="shared" si="26"/>
        <v>3.6</v>
      </c>
      <c r="T187" s="279">
        <f t="shared" si="26"/>
        <v>3.7</v>
      </c>
      <c r="U187" s="348">
        <f>SUM(U183:U186)/10</f>
        <v>4</v>
      </c>
    </row>
    <row r="188" spans="5:21" ht="15.75" thickBot="1">
      <c r="E188" s="749" t="s">
        <v>318</v>
      </c>
      <c r="F188" s="181" t="s">
        <v>382</v>
      </c>
      <c r="G188" s="50">
        <v>10</v>
      </c>
      <c r="H188" s="723">
        <v>15</v>
      </c>
      <c r="I188" s="954">
        <v>6</v>
      </c>
      <c r="J188" s="946">
        <v>15</v>
      </c>
      <c r="K188" s="946">
        <v>14</v>
      </c>
      <c r="L188" s="946">
        <v>6</v>
      </c>
      <c r="M188" s="946">
        <v>6</v>
      </c>
      <c r="N188" s="946">
        <v>6</v>
      </c>
      <c r="O188" s="946">
        <v>6</v>
      </c>
      <c r="P188" s="946">
        <v>6</v>
      </c>
      <c r="Q188" s="946">
        <v>6</v>
      </c>
      <c r="R188" s="946">
        <v>6</v>
      </c>
      <c r="S188" s="938">
        <v>6</v>
      </c>
      <c r="T188" s="938">
        <v>6</v>
      </c>
      <c r="U188" s="724">
        <v>15</v>
      </c>
    </row>
    <row r="189" spans="5:21" ht="15.75" thickBot="1">
      <c r="E189" s="749"/>
      <c r="F189" s="174" t="s">
        <v>237</v>
      </c>
      <c r="G189" s="41">
        <v>5</v>
      </c>
      <c r="H189" s="712"/>
      <c r="I189" s="955"/>
      <c r="J189" s="938"/>
      <c r="K189" s="938"/>
      <c r="L189" s="938"/>
      <c r="M189" s="938"/>
      <c r="N189" s="938"/>
      <c r="O189" s="938"/>
      <c r="P189" s="938"/>
      <c r="Q189" s="938"/>
      <c r="R189" s="938"/>
      <c r="S189" s="938"/>
      <c r="T189" s="938"/>
      <c r="U189" s="712"/>
    </row>
    <row r="190" spans="5:21" ht="15.75" thickBot="1">
      <c r="E190" s="749"/>
      <c r="F190" s="175" t="s">
        <v>383</v>
      </c>
      <c r="G190" s="43">
        <v>5</v>
      </c>
      <c r="H190" s="33">
        <v>5</v>
      </c>
      <c r="I190" s="269">
        <v>4</v>
      </c>
      <c r="J190" s="419">
        <v>5</v>
      </c>
      <c r="K190" s="419">
        <v>5</v>
      </c>
      <c r="L190" s="419">
        <v>4</v>
      </c>
      <c r="M190" s="419">
        <v>5</v>
      </c>
      <c r="N190" s="419">
        <v>4</v>
      </c>
      <c r="O190" s="419">
        <v>4</v>
      </c>
      <c r="P190" s="419">
        <v>4</v>
      </c>
      <c r="Q190" s="419">
        <v>4</v>
      </c>
      <c r="R190" s="419">
        <v>4</v>
      </c>
      <c r="S190" s="419">
        <v>5</v>
      </c>
      <c r="T190" s="419">
        <v>5</v>
      </c>
      <c r="U190" s="35">
        <v>5</v>
      </c>
    </row>
    <row r="191" spans="5:21" ht="15.75" thickBot="1">
      <c r="E191" s="750"/>
      <c r="F191" s="687" t="s">
        <v>211</v>
      </c>
      <c r="G191" s="688"/>
      <c r="H191" s="85">
        <v>2</v>
      </c>
      <c r="I191" s="279">
        <f aca="true" t="shared" si="27" ref="I191:T191">SUM(I188:I190)/10</f>
        <v>1</v>
      </c>
      <c r="J191" s="279">
        <f t="shared" si="27"/>
        <v>2</v>
      </c>
      <c r="K191" s="279">
        <f t="shared" si="27"/>
        <v>1.9</v>
      </c>
      <c r="L191" s="279">
        <f t="shared" si="27"/>
        <v>1</v>
      </c>
      <c r="M191" s="279">
        <f t="shared" si="27"/>
        <v>1.1</v>
      </c>
      <c r="N191" s="279">
        <f t="shared" si="27"/>
        <v>1</v>
      </c>
      <c r="O191" s="279">
        <f t="shared" si="27"/>
        <v>1</v>
      </c>
      <c r="P191" s="279">
        <f t="shared" si="27"/>
        <v>1</v>
      </c>
      <c r="Q191" s="279">
        <f t="shared" si="27"/>
        <v>1</v>
      </c>
      <c r="R191" s="279">
        <f t="shared" si="27"/>
        <v>1</v>
      </c>
      <c r="S191" s="279">
        <f t="shared" si="27"/>
        <v>1.1</v>
      </c>
      <c r="T191" s="279">
        <f t="shared" si="27"/>
        <v>1.1</v>
      </c>
      <c r="U191" s="25">
        <v>2</v>
      </c>
    </row>
    <row r="192" spans="5:21" ht="15.75" thickBot="1">
      <c r="E192" s="749" t="s">
        <v>321</v>
      </c>
      <c r="F192" s="183" t="s">
        <v>384</v>
      </c>
      <c r="G192" s="51">
        <v>20</v>
      </c>
      <c r="H192" s="71">
        <v>20</v>
      </c>
      <c r="I192" s="266">
        <v>12</v>
      </c>
      <c r="J192" s="427">
        <v>20</v>
      </c>
      <c r="K192" s="427">
        <v>12</v>
      </c>
      <c r="L192" s="427">
        <v>17</v>
      </c>
      <c r="M192" s="427">
        <v>12</v>
      </c>
      <c r="N192" s="427">
        <v>13</v>
      </c>
      <c r="O192" s="427">
        <v>20</v>
      </c>
      <c r="P192" s="427">
        <v>14</v>
      </c>
      <c r="Q192" s="427">
        <v>20</v>
      </c>
      <c r="R192" s="427">
        <v>17</v>
      </c>
      <c r="S192" s="427">
        <v>19</v>
      </c>
      <c r="T192" s="427">
        <v>15</v>
      </c>
      <c r="U192" s="71">
        <v>20</v>
      </c>
    </row>
    <row r="193" spans="5:21" ht="15.75" thickBot="1">
      <c r="E193" s="749"/>
      <c r="F193" s="167" t="s">
        <v>385</v>
      </c>
      <c r="G193" s="20">
        <v>10</v>
      </c>
      <c r="H193" s="29">
        <v>10</v>
      </c>
      <c r="I193" s="55">
        <v>9</v>
      </c>
      <c r="J193" s="415">
        <v>10</v>
      </c>
      <c r="K193" s="415">
        <v>10</v>
      </c>
      <c r="L193" s="415">
        <v>8</v>
      </c>
      <c r="M193" s="415">
        <v>10</v>
      </c>
      <c r="N193" s="415">
        <v>10</v>
      </c>
      <c r="O193" s="415">
        <v>10</v>
      </c>
      <c r="P193" s="415">
        <v>9</v>
      </c>
      <c r="Q193" s="415">
        <v>10</v>
      </c>
      <c r="R193" s="415">
        <v>10</v>
      </c>
      <c r="S193" s="415">
        <v>10</v>
      </c>
      <c r="T193" s="415">
        <v>10</v>
      </c>
      <c r="U193" s="29">
        <v>10</v>
      </c>
    </row>
    <row r="194" spans="5:21" ht="15.75" thickBot="1">
      <c r="E194" s="749"/>
      <c r="F194" s="167" t="s">
        <v>386</v>
      </c>
      <c r="G194" s="20">
        <v>10</v>
      </c>
      <c r="H194" s="29">
        <v>10</v>
      </c>
      <c r="I194" s="55">
        <v>4</v>
      </c>
      <c r="J194" s="415">
        <v>9</v>
      </c>
      <c r="K194" s="415">
        <v>4</v>
      </c>
      <c r="L194" s="415">
        <v>5</v>
      </c>
      <c r="M194" s="415">
        <v>6</v>
      </c>
      <c r="N194" s="415">
        <v>8</v>
      </c>
      <c r="O194" s="415">
        <v>9</v>
      </c>
      <c r="P194" s="415">
        <v>0</v>
      </c>
      <c r="Q194" s="415">
        <v>10</v>
      </c>
      <c r="R194" s="415">
        <v>7</v>
      </c>
      <c r="S194" s="415">
        <v>8</v>
      </c>
      <c r="T194" s="415">
        <v>3</v>
      </c>
      <c r="U194" s="29">
        <v>10</v>
      </c>
    </row>
    <row r="195" spans="5:21" ht="15.75" thickBot="1">
      <c r="E195" s="749"/>
      <c r="F195" s="179" t="s">
        <v>387</v>
      </c>
      <c r="G195" s="57">
        <v>10</v>
      </c>
      <c r="H195" s="35">
        <v>10</v>
      </c>
      <c r="I195" s="265">
        <v>10</v>
      </c>
      <c r="J195" s="418">
        <v>10</v>
      </c>
      <c r="K195" s="418">
        <v>10</v>
      </c>
      <c r="L195" s="418">
        <v>10</v>
      </c>
      <c r="M195" s="418">
        <v>10</v>
      </c>
      <c r="N195" s="418">
        <v>10</v>
      </c>
      <c r="O195" s="418">
        <v>10</v>
      </c>
      <c r="P195" s="418">
        <v>10</v>
      </c>
      <c r="Q195" s="418">
        <v>10</v>
      </c>
      <c r="R195" s="418">
        <v>10</v>
      </c>
      <c r="S195" s="418">
        <v>10</v>
      </c>
      <c r="T195" s="418">
        <v>10</v>
      </c>
      <c r="U195" s="35">
        <v>10</v>
      </c>
    </row>
    <row r="196" spans="5:21" ht="15.75" thickBot="1">
      <c r="E196" s="750"/>
      <c r="F196" s="687" t="s">
        <v>211</v>
      </c>
      <c r="G196" s="688"/>
      <c r="H196" s="145">
        <v>5</v>
      </c>
      <c r="I196" s="278">
        <f aca="true" t="shared" si="28" ref="I196:T196">SUM(I192:I195)/10</f>
        <v>3.5</v>
      </c>
      <c r="J196" s="279">
        <f t="shared" si="28"/>
        <v>4.9</v>
      </c>
      <c r="K196" s="279">
        <f t="shared" si="28"/>
        <v>3.6</v>
      </c>
      <c r="L196" s="279">
        <f t="shared" si="28"/>
        <v>4</v>
      </c>
      <c r="M196" s="279">
        <f t="shared" si="28"/>
        <v>3.8</v>
      </c>
      <c r="N196" s="279">
        <f t="shared" si="28"/>
        <v>4.1</v>
      </c>
      <c r="O196" s="279">
        <f t="shared" si="28"/>
        <v>4.9</v>
      </c>
      <c r="P196" s="279">
        <f t="shared" si="28"/>
        <v>3.3</v>
      </c>
      <c r="Q196" s="279">
        <f t="shared" si="28"/>
        <v>5</v>
      </c>
      <c r="R196" s="279">
        <f t="shared" si="28"/>
        <v>4.4</v>
      </c>
      <c r="S196" s="279">
        <f t="shared" si="28"/>
        <v>4.7</v>
      </c>
      <c r="T196" s="279">
        <f t="shared" si="28"/>
        <v>3.8</v>
      </c>
      <c r="U196" s="25">
        <v>5</v>
      </c>
    </row>
    <row r="197" spans="5:21" ht="16.5" thickBot="1">
      <c r="E197" s="903" t="s">
        <v>361</v>
      </c>
      <c r="F197" s="903"/>
      <c r="G197" s="903"/>
      <c r="H197" s="300">
        <f>SUM(H187+H191+H196)</f>
        <v>11</v>
      </c>
      <c r="I197" s="349">
        <f aca="true" t="shared" si="29" ref="I197:U197">SUM(I187+I191+I196)</f>
        <v>7.9</v>
      </c>
      <c r="J197" s="346">
        <f t="shared" si="29"/>
        <v>10.9</v>
      </c>
      <c r="K197" s="346">
        <f t="shared" si="29"/>
        <v>9.4</v>
      </c>
      <c r="L197" s="346">
        <f t="shared" si="29"/>
        <v>8.9</v>
      </c>
      <c r="M197" s="346">
        <f t="shared" si="29"/>
        <v>8.8</v>
      </c>
      <c r="N197" s="346">
        <f t="shared" si="29"/>
        <v>8.7</v>
      </c>
      <c r="O197" s="346">
        <f t="shared" si="29"/>
        <v>9.7</v>
      </c>
      <c r="P197" s="346">
        <f t="shared" si="29"/>
        <v>8</v>
      </c>
      <c r="Q197" s="346">
        <f t="shared" si="29"/>
        <v>9.9</v>
      </c>
      <c r="R197" s="346">
        <f t="shared" si="29"/>
        <v>9.3</v>
      </c>
      <c r="S197" s="346">
        <f t="shared" si="29"/>
        <v>9.4</v>
      </c>
      <c r="T197" s="346">
        <f t="shared" si="29"/>
        <v>8.600000000000001</v>
      </c>
      <c r="U197" s="357">
        <f t="shared" si="29"/>
        <v>11</v>
      </c>
    </row>
    <row r="198" spans="5:21" ht="16.5" thickBot="1">
      <c r="E198" s="788" t="s">
        <v>362</v>
      </c>
      <c r="F198" s="788"/>
      <c r="G198" s="788"/>
      <c r="H198" s="302">
        <f aca="true" t="shared" si="30" ref="H198:U198">SUM(H99+H161+H182+H197)</f>
        <v>125</v>
      </c>
      <c r="I198" s="394">
        <f t="shared" si="30"/>
        <v>104.9</v>
      </c>
      <c r="J198" s="393">
        <f t="shared" si="30"/>
        <v>116.9</v>
      </c>
      <c r="K198" s="393">
        <f t="shared" si="30"/>
        <v>111.60000000000001</v>
      </c>
      <c r="L198" s="393">
        <f t="shared" si="30"/>
        <v>107.80000000000001</v>
      </c>
      <c r="M198" s="393">
        <f t="shared" si="30"/>
        <v>115.00000000000001</v>
      </c>
      <c r="N198" s="393">
        <f t="shared" si="30"/>
        <v>109.3</v>
      </c>
      <c r="O198" s="393">
        <f t="shared" si="30"/>
        <v>113.5</v>
      </c>
      <c r="P198" s="393">
        <f t="shared" si="30"/>
        <v>102.10000000000001</v>
      </c>
      <c r="Q198" s="393">
        <f t="shared" si="30"/>
        <v>106.39999999999999</v>
      </c>
      <c r="R198" s="393">
        <f t="shared" si="30"/>
        <v>107.5</v>
      </c>
      <c r="S198" s="393">
        <f t="shared" si="30"/>
        <v>103.5</v>
      </c>
      <c r="T198" s="393">
        <f t="shared" si="30"/>
        <v>108.80000000000001</v>
      </c>
      <c r="U198" s="357">
        <f t="shared" si="30"/>
        <v>127</v>
      </c>
    </row>
    <row r="199" spans="1:20" ht="15.75">
      <c r="A199" s="203"/>
      <c r="B199" s="301"/>
      <c r="C199" s="303"/>
      <c r="D199" s="303"/>
      <c r="E199" s="303"/>
      <c r="F199" s="303"/>
      <c r="G199" s="303"/>
      <c r="H199" s="303"/>
      <c r="I199" s="384"/>
      <c r="J199" s="384"/>
      <c r="K199" s="384"/>
      <c r="L199" s="384"/>
      <c r="M199" s="384"/>
      <c r="N199" s="385"/>
      <c r="O199" s="384"/>
      <c r="P199" s="384"/>
      <c r="Q199" s="384"/>
      <c r="R199" s="384"/>
      <c r="S199" s="384"/>
      <c r="T199" s="384"/>
    </row>
    <row r="200" spans="3:20" ht="13.5" thickBot="1">
      <c r="C200" s="260"/>
      <c r="D200" s="260"/>
      <c r="E200" s="260"/>
      <c r="F200" s="260"/>
      <c r="G200" s="260"/>
      <c r="H200" s="260"/>
      <c r="I200" s="386"/>
      <c r="J200" s="386"/>
      <c r="K200" s="386"/>
      <c r="L200" s="386"/>
      <c r="M200" s="386"/>
      <c r="N200" s="379"/>
      <c r="O200" s="386"/>
      <c r="P200" s="386"/>
      <c r="Q200" s="386"/>
      <c r="R200" s="386"/>
      <c r="S200" s="386"/>
      <c r="T200" s="386"/>
    </row>
    <row r="201" spans="1:20" ht="15.75">
      <c r="A201" s="927" t="s">
        <v>390</v>
      </c>
      <c r="B201" s="927"/>
      <c r="C201" s="927"/>
      <c r="D201" s="927"/>
      <c r="E201" s="927"/>
      <c r="F201" s="927"/>
      <c r="G201" s="927"/>
      <c r="H201" s="928"/>
      <c r="I201" s="275" t="s">
        <v>223</v>
      </c>
      <c r="J201" s="231">
        <v>1</v>
      </c>
      <c r="K201" s="231">
        <v>6</v>
      </c>
      <c r="L201" s="231" t="s">
        <v>224</v>
      </c>
      <c r="M201" s="187">
        <v>3</v>
      </c>
      <c r="N201" s="390">
        <v>19</v>
      </c>
      <c r="O201" s="231">
        <v>4</v>
      </c>
      <c r="P201" s="187">
        <v>31</v>
      </c>
      <c r="Q201" s="231">
        <v>26</v>
      </c>
      <c r="R201" s="231" t="s">
        <v>225</v>
      </c>
      <c r="S201" s="372">
        <v>29</v>
      </c>
      <c r="T201" s="214">
        <v>12</v>
      </c>
    </row>
    <row r="202" spans="1:20" ht="16.5" thickBot="1">
      <c r="A202" s="927" t="s">
        <v>391</v>
      </c>
      <c r="B202" s="927"/>
      <c r="C202" s="927"/>
      <c r="D202" s="927"/>
      <c r="E202" s="927"/>
      <c r="F202" s="927"/>
      <c r="G202" s="927"/>
      <c r="H202" s="928"/>
      <c r="I202" s="314">
        <v>26</v>
      </c>
      <c r="J202" s="318">
        <v>1</v>
      </c>
      <c r="K202" s="318">
        <v>8</v>
      </c>
      <c r="L202" s="318">
        <v>17</v>
      </c>
      <c r="M202" s="318">
        <v>2</v>
      </c>
      <c r="N202" s="318">
        <v>13</v>
      </c>
      <c r="O202" s="318" t="s">
        <v>392</v>
      </c>
      <c r="P202" s="318">
        <v>32</v>
      </c>
      <c r="Q202" s="318">
        <v>22</v>
      </c>
      <c r="R202" s="318">
        <v>18</v>
      </c>
      <c r="S202" s="371">
        <v>30</v>
      </c>
      <c r="T202" s="321">
        <v>14</v>
      </c>
    </row>
    <row r="203" spans="1:21" ht="15.75" thickBot="1">
      <c r="A203" s="65"/>
      <c r="B203" s="65"/>
      <c r="C203" s="65"/>
      <c r="D203" s="65"/>
      <c r="E203" s="65"/>
      <c r="F203" s="65"/>
      <c r="G203" s="65"/>
      <c r="H203" s="5"/>
      <c r="I203" s="298"/>
      <c r="J203" s="154"/>
      <c r="K203" s="154"/>
      <c r="L203" s="154"/>
      <c r="M203" s="285"/>
      <c r="N203" s="380"/>
      <c r="O203" s="154"/>
      <c r="P203" s="154"/>
      <c r="Q203" s="259"/>
      <c r="R203" s="259"/>
      <c r="S203" s="304"/>
      <c r="T203" s="305"/>
      <c r="U203" s="65"/>
    </row>
    <row r="204" spans="1:21" ht="16.5" thickBot="1">
      <c r="A204" s="253"/>
      <c r="B204" s="253"/>
      <c r="C204" s="253"/>
      <c r="D204" s="253"/>
      <c r="E204" s="253"/>
      <c r="F204" s="253"/>
      <c r="G204" s="253"/>
      <c r="H204" s="306"/>
      <c r="I204" s="307" t="s">
        <v>185</v>
      </c>
      <c r="J204" s="308" t="s">
        <v>97</v>
      </c>
      <c r="K204" s="308" t="s">
        <v>193</v>
      </c>
      <c r="L204" s="308" t="s">
        <v>192</v>
      </c>
      <c r="M204" s="308" t="s">
        <v>190</v>
      </c>
      <c r="N204" s="396" t="s">
        <v>94</v>
      </c>
      <c r="O204" s="308" t="s">
        <v>348</v>
      </c>
      <c r="P204" s="308" t="s">
        <v>90</v>
      </c>
      <c r="Q204" s="308" t="s">
        <v>197</v>
      </c>
      <c r="R204" s="308" t="s">
        <v>201</v>
      </c>
      <c r="S204" s="308" t="s">
        <v>202</v>
      </c>
      <c r="T204" s="313" t="s">
        <v>89</v>
      </c>
      <c r="U204" s="253"/>
    </row>
    <row r="205" spans="1:20" ht="15.75">
      <c r="A205" s="906" t="s">
        <v>82</v>
      </c>
      <c r="B205" s="906"/>
      <c r="C205" s="906"/>
      <c r="D205" s="906"/>
      <c r="E205" s="906"/>
      <c r="F205" s="906"/>
      <c r="G205" s="906"/>
      <c r="H205" s="907"/>
      <c r="I205" s="36">
        <f aca="true" t="shared" si="31" ref="I205:T205">SUM(I5+I15+I18+I22+I28+I31+I39+I44+I50+I77+I79+I89+I96+I143+I150+I151+I183)/10</f>
        <v>28.7</v>
      </c>
      <c r="J205" s="36">
        <f t="shared" si="31"/>
        <v>32.5</v>
      </c>
      <c r="K205" s="36">
        <f t="shared" si="31"/>
        <v>32.3</v>
      </c>
      <c r="L205" s="36">
        <f t="shared" si="31"/>
        <v>30.8</v>
      </c>
      <c r="M205" s="36">
        <f t="shared" si="31"/>
        <v>32.5</v>
      </c>
      <c r="N205" s="36">
        <f t="shared" si="31"/>
        <v>31.8</v>
      </c>
      <c r="O205" s="36">
        <f t="shared" si="31"/>
        <v>32.1</v>
      </c>
      <c r="P205" s="36">
        <f t="shared" si="31"/>
        <v>33.1</v>
      </c>
      <c r="Q205" s="36">
        <f t="shared" si="31"/>
        <v>32</v>
      </c>
      <c r="R205" s="36">
        <f t="shared" si="31"/>
        <v>32.3</v>
      </c>
      <c r="S205" s="36">
        <f t="shared" si="31"/>
        <v>31.4</v>
      </c>
      <c r="T205" s="36">
        <f t="shared" si="31"/>
        <v>30.9</v>
      </c>
    </row>
    <row r="206" spans="1:20" ht="15.75">
      <c r="A206" s="906" t="s">
        <v>83</v>
      </c>
      <c r="B206" s="906"/>
      <c r="C206" s="906"/>
      <c r="D206" s="906"/>
      <c r="E206" s="906"/>
      <c r="F206" s="906"/>
      <c r="G206" s="906"/>
      <c r="H206" s="907"/>
      <c r="I206" s="159">
        <f aca="true" t="shared" si="32" ref="I206:T206">SUM(I198)</f>
        <v>104.9</v>
      </c>
      <c r="J206" s="159">
        <f t="shared" si="32"/>
        <v>116.9</v>
      </c>
      <c r="K206" s="159">
        <f t="shared" si="32"/>
        <v>111.60000000000001</v>
      </c>
      <c r="L206" s="159">
        <f t="shared" si="32"/>
        <v>107.80000000000001</v>
      </c>
      <c r="M206" s="159">
        <f t="shared" si="32"/>
        <v>115.00000000000001</v>
      </c>
      <c r="N206" s="159">
        <f t="shared" si="32"/>
        <v>109.3</v>
      </c>
      <c r="O206" s="159">
        <f t="shared" si="32"/>
        <v>113.5</v>
      </c>
      <c r="P206" s="159">
        <f t="shared" si="32"/>
        <v>102.10000000000001</v>
      </c>
      <c r="Q206" s="159">
        <f t="shared" si="32"/>
        <v>106.39999999999999</v>
      </c>
      <c r="R206" s="159">
        <f t="shared" si="32"/>
        <v>107.5</v>
      </c>
      <c r="S206" s="159">
        <f t="shared" si="32"/>
        <v>103.5</v>
      </c>
      <c r="T206" s="159">
        <f t="shared" si="32"/>
        <v>108.80000000000001</v>
      </c>
    </row>
    <row r="207" spans="1:20" ht="15.75">
      <c r="A207" s="906" t="s">
        <v>81</v>
      </c>
      <c r="B207" s="906"/>
      <c r="C207" s="906"/>
      <c r="D207" s="906"/>
      <c r="E207" s="906"/>
      <c r="F207" s="906"/>
      <c r="G207" s="906"/>
      <c r="H207" s="907"/>
      <c r="I207" s="205">
        <f aca="true" t="shared" si="33" ref="I207:T207">I206/1.25</f>
        <v>83.92</v>
      </c>
      <c r="J207" s="205">
        <f t="shared" si="33"/>
        <v>93.52000000000001</v>
      </c>
      <c r="K207" s="205">
        <f t="shared" si="33"/>
        <v>89.28</v>
      </c>
      <c r="L207" s="205">
        <f t="shared" si="33"/>
        <v>86.24000000000001</v>
      </c>
      <c r="M207" s="205">
        <f t="shared" si="33"/>
        <v>92.00000000000001</v>
      </c>
      <c r="N207" s="205">
        <f t="shared" si="33"/>
        <v>87.44</v>
      </c>
      <c r="O207" s="205">
        <f t="shared" si="33"/>
        <v>90.8</v>
      </c>
      <c r="P207" s="205">
        <f t="shared" si="33"/>
        <v>81.68</v>
      </c>
      <c r="Q207" s="205">
        <f t="shared" si="33"/>
        <v>85.11999999999999</v>
      </c>
      <c r="R207" s="205">
        <f t="shared" si="33"/>
        <v>86</v>
      </c>
      <c r="S207" s="205">
        <f t="shared" si="33"/>
        <v>82.8</v>
      </c>
      <c r="T207" s="205">
        <f t="shared" si="33"/>
        <v>87.04</v>
      </c>
    </row>
    <row r="208" spans="1:20" ht="15.75">
      <c r="A208" s="906" t="s">
        <v>85</v>
      </c>
      <c r="B208" s="906"/>
      <c r="C208" s="906"/>
      <c r="D208" s="906"/>
      <c r="E208" s="906"/>
      <c r="F208" s="906"/>
      <c r="G208" s="906"/>
      <c r="H208" s="907"/>
      <c r="I208" s="167">
        <v>10</v>
      </c>
      <c r="J208" s="36">
        <v>1</v>
      </c>
      <c r="K208" s="20">
        <v>4</v>
      </c>
      <c r="L208" s="36">
        <v>7</v>
      </c>
      <c r="M208" s="36">
        <v>2</v>
      </c>
      <c r="N208" s="36">
        <v>5</v>
      </c>
      <c r="O208" s="36">
        <v>3</v>
      </c>
      <c r="P208" s="36">
        <v>12</v>
      </c>
      <c r="Q208" s="36">
        <v>9</v>
      </c>
      <c r="R208" s="20">
        <v>8</v>
      </c>
      <c r="S208" s="36">
        <v>11</v>
      </c>
      <c r="T208" s="29">
        <v>6</v>
      </c>
    </row>
    <row r="209" spans="1:20" ht="16.5" thickBot="1">
      <c r="A209" s="906" t="s">
        <v>86</v>
      </c>
      <c r="B209" s="906"/>
      <c r="C209" s="906"/>
      <c r="D209" s="906"/>
      <c r="E209" s="906"/>
      <c r="F209" s="906"/>
      <c r="G209" s="906"/>
      <c r="H209" s="907"/>
      <c r="I209" s="199">
        <v>26</v>
      </c>
      <c r="J209" s="200">
        <v>1</v>
      </c>
      <c r="K209" s="200">
        <v>8</v>
      </c>
      <c r="L209" s="200">
        <v>17</v>
      </c>
      <c r="M209" s="200">
        <v>2</v>
      </c>
      <c r="N209" s="395">
        <v>13</v>
      </c>
      <c r="O209" s="200" t="s">
        <v>392</v>
      </c>
      <c r="P209" s="200">
        <v>32</v>
      </c>
      <c r="Q209" s="200">
        <v>22</v>
      </c>
      <c r="R209" s="200">
        <v>18</v>
      </c>
      <c r="S209" s="200">
        <v>30</v>
      </c>
      <c r="T209" s="201">
        <v>14</v>
      </c>
    </row>
    <row r="210" spans="1:20" ht="15.75">
      <c r="A210" s="79"/>
      <c r="B210" s="79"/>
      <c r="C210" s="79"/>
      <c r="D210" s="79"/>
      <c r="E210" s="79"/>
      <c r="F210" s="79"/>
      <c r="G210" s="950">
        <v>2014</v>
      </c>
      <c r="H210" s="926"/>
      <c r="I210" s="405">
        <f aca="true" t="shared" si="34" ref="I210:T210">I206/1.25</f>
        <v>83.92</v>
      </c>
      <c r="J210" s="405">
        <f t="shared" si="34"/>
        <v>93.52000000000001</v>
      </c>
      <c r="K210" s="405">
        <f t="shared" si="34"/>
        <v>89.28</v>
      </c>
      <c r="L210" s="405">
        <f t="shared" si="34"/>
        <v>86.24000000000001</v>
      </c>
      <c r="M210" s="405">
        <f t="shared" si="34"/>
        <v>92.00000000000001</v>
      </c>
      <c r="N210" s="405">
        <f t="shared" si="34"/>
        <v>87.44</v>
      </c>
      <c r="O210" s="405">
        <f t="shared" si="34"/>
        <v>90.8</v>
      </c>
      <c r="P210" s="405">
        <f t="shared" si="34"/>
        <v>81.68</v>
      </c>
      <c r="Q210" s="405">
        <f t="shared" si="34"/>
        <v>85.11999999999999</v>
      </c>
      <c r="R210" s="405">
        <f t="shared" si="34"/>
        <v>86</v>
      </c>
      <c r="S210" s="405">
        <f t="shared" si="34"/>
        <v>82.8</v>
      </c>
      <c r="T210" s="406">
        <f t="shared" si="34"/>
        <v>87.04</v>
      </c>
    </row>
    <row r="211" spans="7:20" ht="16.5" thickBot="1">
      <c r="G211" s="951">
        <v>2013</v>
      </c>
      <c r="H211" s="924"/>
      <c r="I211" s="250">
        <v>81.2</v>
      </c>
      <c r="J211" s="251">
        <v>92.4</v>
      </c>
      <c r="K211" s="251">
        <v>87.6</v>
      </c>
      <c r="L211" s="251">
        <v>83.84</v>
      </c>
      <c r="M211" s="251">
        <v>89</v>
      </c>
      <c r="N211" s="251">
        <v>83.84</v>
      </c>
      <c r="O211" s="251">
        <v>87.2</v>
      </c>
      <c r="P211" s="251">
        <v>79.52</v>
      </c>
      <c r="Q211" s="251">
        <v>82.36</v>
      </c>
      <c r="R211" s="251">
        <v>76.96</v>
      </c>
      <c r="S211" s="251">
        <v>78.88</v>
      </c>
      <c r="T211" s="252">
        <v>85.92</v>
      </c>
    </row>
    <row r="212" spans="1:21" ht="15.75">
      <c r="A212" s="254"/>
      <c r="B212" s="254"/>
      <c r="C212" s="254"/>
      <c r="D212" s="254"/>
      <c r="E212" s="254"/>
      <c r="F212" s="254"/>
      <c r="G212" s="254"/>
      <c r="H212" s="255"/>
      <c r="I212" s="256"/>
      <c r="J212" s="254"/>
      <c r="K212" s="254"/>
      <c r="L212" s="254"/>
      <c r="M212" s="254"/>
      <c r="N212" s="359"/>
      <c r="O212" s="254"/>
      <c r="P212" s="254"/>
      <c r="Q212" s="254"/>
      <c r="R212" s="254"/>
      <c r="S212" s="254"/>
      <c r="T212" s="255"/>
      <c r="U212" s="254"/>
    </row>
    <row r="213" spans="8:20" ht="15">
      <c r="H213" s="518">
        <v>94</v>
      </c>
      <c r="I213" s="101"/>
      <c r="J213" s="83"/>
      <c r="K213" s="83"/>
      <c r="L213" s="83"/>
      <c r="M213" s="83"/>
      <c r="N213" s="359"/>
      <c r="O213" s="83"/>
      <c r="P213" s="83"/>
      <c r="Q213" s="83"/>
      <c r="R213" s="83"/>
      <c r="S213" s="83"/>
      <c r="T213" s="100"/>
    </row>
    <row r="214" spans="8:21" ht="15">
      <c r="H214" s="519">
        <v>92</v>
      </c>
      <c r="I214" s="101"/>
      <c r="J214" s="224"/>
      <c r="K214" s="83"/>
      <c r="L214" s="83"/>
      <c r="M214" s="83"/>
      <c r="N214" s="359"/>
      <c r="O214" s="83"/>
      <c r="P214" s="83"/>
      <c r="Q214" s="83"/>
      <c r="R214" s="83"/>
      <c r="S214" s="151"/>
      <c r="T214" s="100"/>
      <c r="U214" s="516">
        <v>92</v>
      </c>
    </row>
    <row r="215" spans="8:21" ht="15">
      <c r="H215" s="519">
        <v>90</v>
      </c>
      <c r="I215" s="101"/>
      <c r="J215" s="224"/>
      <c r="K215" s="83"/>
      <c r="L215" s="83"/>
      <c r="M215" s="224"/>
      <c r="N215" s="83"/>
      <c r="O215" s="224"/>
      <c r="P215" s="83"/>
      <c r="Q215" s="83"/>
      <c r="R215" s="83"/>
      <c r="S215" s="151"/>
      <c r="T215" s="100"/>
      <c r="U215" s="517">
        <v>90</v>
      </c>
    </row>
    <row r="216" spans="8:21" ht="15">
      <c r="H216" s="519">
        <v>88</v>
      </c>
      <c r="I216" s="101"/>
      <c r="J216" s="224"/>
      <c r="K216" s="224"/>
      <c r="L216" s="83"/>
      <c r="M216" s="96"/>
      <c r="N216" s="83"/>
      <c r="O216" s="224"/>
      <c r="P216" s="83"/>
      <c r="Q216" s="83"/>
      <c r="R216" s="83"/>
      <c r="S216" s="151"/>
      <c r="T216" s="100"/>
      <c r="U216" s="517">
        <v>88</v>
      </c>
    </row>
    <row r="217" spans="8:21" ht="15">
      <c r="H217" s="519">
        <v>86</v>
      </c>
      <c r="I217" s="103"/>
      <c r="J217" s="224"/>
      <c r="K217" s="224"/>
      <c r="L217" s="95"/>
      <c r="M217" s="96"/>
      <c r="N217" s="224"/>
      <c r="O217" s="224"/>
      <c r="P217" s="83"/>
      <c r="Q217" s="83"/>
      <c r="R217" s="83"/>
      <c r="S217" s="152"/>
      <c r="T217" s="248"/>
      <c r="U217" s="517">
        <v>86</v>
      </c>
    </row>
    <row r="218" spans="8:21" ht="15.75" thickBot="1">
      <c r="H218" s="519">
        <v>84</v>
      </c>
      <c r="I218" s="104"/>
      <c r="J218" s="228"/>
      <c r="K218" s="228"/>
      <c r="L218" s="228"/>
      <c r="M218" s="105"/>
      <c r="N218" s="228"/>
      <c r="O218" s="228"/>
      <c r="P218" s="108"/>
      <c r="Q218" s="228"/>
      <c r="R218" s="228"/>
      <c r="S218" s="153"/>
      <c r="T218" s="113"/>
      <c r="U218" s="517">
        <v>84</v>
      </c>
    </row>
    <row r="219" spans="8:21" ht="15">
      <c r="H219" s="519">
        <v>82</v>
      </c>
      <c r="I219" s="270"/>
      <c r="J219" s="225"/>
      <c r="K219" s="225"/>
      <c r="L219" s="225"/>
      <c r="M219" s="97"/>
      <c r="N219" s="225"/>
      <c r="O219" s="225"/>
      <c r="P219" s="107"/>
      <c r="Q219" s="225"/>
      <c r="R219" s="225"/>
      <c r="S219" s="407"/>
      <c r="T219" s="114"/>
      <c r="U219" s="517">
        <v>82</v>
      </c>
    </row>
    <row r="220" spans="8:21" ht="15">
      <c r="H220" s="519">
        <v>80</v>
      </c>
      <c r="I220" s="271"/>
      <c r="J220" s="224"/>
      <c r="K220" s="224"/>
      <c r="L220" s="224"/>
      <c r="M220" s="96"/>
      <c r="N220" s="224"/>
      <c r="O220" s="224"/>
      <c r="P220" s="96"/>
      <c r="Q220" s="224"/>
      <c r="R220" s="224"/>
      <c r="S220" s="373"/>
      <c r="T220" s="112"/>
      <c r="U220" s="517">
        <v>80</v>
      </c>
    </row>
    <row r="221" spans="8:21" ht="15">
      <c r="H221" s="519">
        <v>78</v>
      </c>
      <c r="I221" s="271"/>
      <c r="J221" s="224"/>
      <c r="K221" s="224"/>
      <c r="L221" s="224"/>
      <c r="M221" s="96"/>
      <c r="N221" s="224"/>
      <c r="O221" s="224"/>
      <c r="P221" s="96"/>
      <c r="Q221" s="224"/>
      <c r="R221" s="224"/>
      <c r="S221" s="373"/>
      <c r="T221" s="112"/>
      <c r="U221" s="517">
        <v>78</v>
      </c>
    </row>
    <row r="222" spans="8:22" ht="16.5" thickBot="1">
      <c r="H222" s="519">
        <v>76</v>
      </c>
      <c r="I222" s="272"/>
      <c r="J222" s="228"/>
      <c r="K222" s="228"/>
      <c r="L222" s="228"/>
      <c r="M222" s="105"/>
      <c r="N222" s="228"/>
      <c r="O222" s="228"/>
      <c r="P222" s="105"/>
      <c r="Q222" s="228"/>
      <c r="R222" s="228"/>
      <c r="S222" s="374"/>
      <c r="T222" s="113"/>
      <c r="U222" s="529">
        <v>76</v>
      </c>
      <c r="V222" s="528" t="s">
        <v>554</v>
      </c>
    </row>
    <row r="223" spans="8:21" ht="15">
      <c r="H223" s="519">
        <v>74</v>
      </c>
      <c r="I223" s="270"/>
      <c r="J223" s="225"/>
      <c r="K223" s="225"/>
      <c r="L223" s="225"/>
      <c r="M223" s="97"/>
      <c r="N223" s="225"/>
      <c r="O223" s="225"/>
      <c r="P223" s="97"/>
      <c r="Q223" s="225"/>
      <c r="R223" s="225"/>
      <c r="S223" s="375"/>
      <c r="T223" s="114"/>
      <c r="U223" s="516">
        <v>74</v>
      </c>
    </row>
    <row r="224" spans="8:21" ht="15">
      <c r="H224" s="519">
        <v>72</v>
      </c>
      <c r="I224" s="271"/>
      <c r="J224" s="224"/>
      <c r="K224" s="224"/>
      <c r="L224" s="224"/>
      <c r="M224" s="96"/>
      <c r="N224" s="224"/>
      <c r="O224" s="224"/>
      <c r="P224" s="96"/>
      <c r="Q224" s="224"/>
      <c r="R224" s="224"/>
      <c r="S224" s="373"/>
      <c r="T224" s="112"/>
      <c r="U224" s="517">
        <v>72</v>
      </c>
    </row>
    <row r="225" spans="8:21" ht="15">
      <c r="H225" s="519">
        <v>70</v>
      </c>
      <c r="I225" s="271"/>
      <c r="J225" s="224"/>
      <c r="K225" s="224"/>
      <c r="L225" s="224"/>
      <c r="M225" s="96"/>
      <c r="N225" s="224"/>
      <c r="O225" s="224"/>
      <c r="P225" s="96"/>
      <c r="Q225" s="224"/>
      <c r="R225" s="224"/>
      <c r="S225" s="373"/>
      <c r="T225" s="112"/>
      <c r="U225" s="517">
        <v>70</v>
      </c>
    </row>
    <row r="226" spans="8:21" ht="15.75" thickBot="1">
      <c r="H226" s="519">
        <v>68</v>
      </c>
      <c r="I226" s="272"/>
      <c r="J226" s="228"/>
      <c r="K226" s="228"/>
      <c r="L226" s="228"/>
      <c r="M226" s="105"/>
      <c r="N226" s="228"/>
      <c r="O226" s="228"/>
      <c r="P226" s="105"/>
      <c r="Q226" s="228"/>
      <c r="R226" s="228"/>
      <c r="S226" s="374"/>
      <c r="T226" s="113"/>
      <c r="U226" s="517">
        <v>68</v>
      </c>
    </row>
    <row r="227" spans="8:21" ht="15">
      <c r="H227" s="519">
        <v>66</v>
      </c>
      <c r="I227" s="270"/>
      <c r="J227" s="225"/>
      <c r="K227" s="225"/>
      <c r="L227" s="225"/>
      <c r="M227" s="97"/>
      <c r="N227" s="225"/>
      <c r="O227" s="225"/>
      <c r="P227" s="97"/>
      <c r="Q227" s="225"/>
      <c r="R227" s="225"/>
      <c r="S227" s="375"/>
      <c r="T227" s="114"/>
      <c r="U227" s="517">
        <v>66</v>
      </c>
    </row>
    <row r="228" spans="8:21" ht="15.75" thickBot="1">
      <c r="H228" s="519">
        <v>64</v>
      </c>
      <c r="I228" s="273"/>
      <c r="J228" s="229"/>
      <c r="K228" s="229"/>
      <c r="L228" s="229"/>
      <c r="M228" s="209"/>
      <c r="N228" s="229"/>
      <c r="O228" s="229"/>
      <c r="P228" s="209"/>
      <c r="Q228" s="229"/>
      <c r="R228" s="229"/>
      <c r="S228" s="376"/>
      <c r="T228" s="210"/>
      <c r="U228" s="517">
        <v>64</v>
      </c>
    </row>
    <row r="229" spans="8:20" ht="16.5" thickBot="1">
      <c r="H229" s="99"/>
      <c r="I229" s="274" t="s">
        <v>185</v>
      </c>
      <c r="J229" s="230" t="s">
        <v>97</v>
      </c>
      <c r="K229" s="230" t="s">
        <v>193</v>
      </c>
      <c r="L229" s="230" t="s">
        <v>192</v>
      </c>
      <c r="M229" s="213" t="s">
        <v>190</v>
      </c>
      <c r="N229" s="230" t="s">
        <v>94</v>
      </c>
      <c r="O229" s="230" t="s">
        <v>92</v>
      </c>
      <c r="P229" s="213" t="s">
        <v>90</v>
      </c>
      <c r="Q229" s="230" t="s">
        <v>197</v>
      </c>
      <c r="R229" s="230" t="s">
        <v>201</v>
      </c>
      <c r="S229" s="230" t="s">
        <v>202</v>
      </c>
      <c r="T229" s="213" t="s">
        <v>89</v>
      </c>
    </row>
    <row r="230" spans="15:16" ht="16.5" thickBot="1">
      <c r="O230" s="86"/>
      <c r="P230" s="86"/>
    </row>
    <row r="231" spans="17:20" ht="15.75">
      <c r="Q231" s="901" t="s">
        <v>87</v>
      </c>
      <c r="R231" s="901"/>
      <c r="S231" s="964">
        <f ca="1">TODAY()</f>
        <v>42336</v>
      </c>
      <c r="T231" s="964"/>
    </row>
  </sheetData>
  <sheetProtection/>
  <mergeCells count="561">
    <mergeCell ref="S231:T231"/>
    <mergeCell ref="Q231:R231"/>
    <mergeCell ref="G210:H210"/>
    <mergeCell ref="G211:H211"/>
    <mergeCell ref="A208:H208"/>
    <mergeCell ref="A209:H209"/>
    <mergeCell ref="A205:H205"/>
    <mergeCell ref="A206:H206"/>
    <mergeCell ref="A207:H207"/>
    <mergeCell ref="E198:G198"/>
    <mergeCell ref="A201:H201"/>
    <mergeCell ref="A202:H202"/>
    <mergeCell ref="T188:T189"/>
    <mergeCell ref="U188:U189"/>
    <mergeCell ref="F191:G191"/>
    <mergeCell ref="E192:E196"/>
    <mergeCell ref="F196:G196"/>
    <mergeCell ref="E197:G197"/>
    <mergeCell ref="S188:S189"/>
    <mergeCell ref="Q188:Q189"/>
    <mergeCell ref="R188:R189"/>
    <mergeCell ref="N188:N189"/>
    <mergeCell ref="O188:O189"/>
    <mergeCell ref="P188:P189"/>
    <mergeCell ref="L188:L189"/>
    <mergeCell ref="M188:M189"/>
    <mergeCell ref="J188:J189"/>
    <mergeCell ref="K188:K189"/>
    <mergeCell ref="T183:T184"/>
    <mergeCell ref="U183:U184"/>
    <mergeCell ref="F187:G187"/>
    <mergeCell ref="E188:E191"/>
    <mergeCell ref="H188:H189"/>
    <mergeCell ref="I188:I189"/>
    <mergeCell ref="S183:S184"/>
    <mergeCell ref="Q183:Q184"/>
    <mergeCell ref="R183:R184"/>
    <mergeCell ref="N183:N184"/>
    <mergeCell ref="O183:O184"/>
    <mergeCell ref="P183:P184"/>
    <mergeCell ref="L183:L184"/>
    <mergeCell ref="M183:M184"/>
    <mergeCell ref="J183:J184"/>
    <mergeCell ref="K183:K184"/>
    <mergeCell ref="U178:U179"/>
    <mergeCell ref="F181:G181"/>
    <mergeCell ref="E182:G182"/>
    <mergeCell ref="E183:E187"/>
    <mergeCell ref="H183:H184"/>
    <mergeCell ref="I183:I184"/>
    <mergeCell ref="S178:S179"/>
    <mergeCell ref="T178:T179"/>
    <mergeCell ref="Q178:Q179"/>
    <mergeCell ref="R178:R179"/>
    <mergeCell ref="O178:O179"/>
    <mergeCell ref="P178:P179"/>
    <mergeCell ref="M178:M179"/>
    <mergeCell ref="N178:N179"/>
    <mergeCell ref="J178:J179"/>
    <mergeCell ref="K178:K179"/>
    <mergeCell ref="L178:L179"/>
    <mergeCell ref="S176:S177"/>
    <mergeCell ref="T176:T177"/>
    <mergeCell ref="H178:H179"/>
    <mergeCell ref="I178:I179"/>
    <mergeCell ref="R176:R177"/>
    <mergeCell ref="P176:P177"/>
    <mergeCell ref="Q176:Q177"/>
    <mergeCell ref="N176:N177"/>
    <mergeCell ref="O176:O177"/>
    <mergeCell ref="K176:K177"/>
    <mergeCell ref="L176:L177"/>
    <mergeCell ref="M176:M177"/>
    <mergeCell ref="J176:J177"/>
    <mergeCell ref="F173:G173"/>
    <mergeCell ref="E174:E175"/>
    <mergeCell ref="F175:G175"/>
    <mergeCell ref="E176:E181"/>
    <mergeCell ref="H176:H177"/>
    <mergeCell ref="I176:I177"/>
    <mergeCell ref="E170:E173"/>
    <mergeCell ref="P170:P171"/>
    <mergeCell ref="L170:L171"/>
    <mergeCell ref="M170:M171"/>
    <mergeCell ref="T170:T171"/>
    <mergeCell ref="U170:U171"/>
    <mergeCell ref="S170:S171"/>
    <mergeCell ref="Q170:Q171"/>
    <mergeCell ref="K170:K171"/>
    <mergeCell ref="S164:S168"/>
    <mergeCell ref="T164:T168"/>
    <mergeCell ref="U164:U168"/>
    <mergeCell ref="F169:G169"/>
    <mergeCell ref="M164:M168"/>
    <mergeCell ref="J164:J168"/>
    <mergeCell ref="R170:R171"/>
    <mergeCell ref="N170:N171"/>
    <mergeCell ref="O170:O171"/>
    <mergeCell ref="H170:H171"/>
    <mergeCell ref="I170:I171"/>
    <mergeCell ref="R164:R168"/>
    <mergeCell ref="P164:P168"/>
    <mergeCell ref="Q164:Q168"/>
    <mergeCell ref="N164:N168"/>
    <mergeCell ref="O164:O168"/>
    <mergeCell ref="K164:K168"/>
    <mergeCell ref="L164:L168"/>
    <mergeCell ref="J170:J171"/>
    <mergeCell ref="E164:E169"/>
    <mergeCell ref="H164:H168"/>
    <mergeCell ref="I164:I168"/>
    <mergeCell ref="S158:S159"/>
    <mergeCell ref="T158:T159"/>
    <mergeCell ref="U158:U159"/>
    <mergeCell ref="F160:G160"/>
    <mergeCell ref="E161:G161"/>
    <mergeCell ref="R158:R159"/>
    <mergeCell ref="P158:P159"/>
    <mergeCell ref="M155:M157"/>
    <mergeCell ref="N155:N157"/>
    <mergeCell ref="Q158:Q159"/>
    <mergeCell ref="N158:N159"/>
    <mergeCell ref="O158:O159"/>
    <mergeCell ref="K158:K159"/>
    <mergeCell ref="L158:L159"/>
    <mergeCell ref="M158:M159"/>
    <mergeCell ref="S155:S157"/>
    <mergeCell ref="T155:T157"/>
    <mergeCell ref="U155:U157"/>
    <mergeCell ref="Q155:Q157"/>
    <mergeCell ref="R155:R157"/>
    <mergeCell ref="O155:O157"/>
    <mergeCell ref="P155:P157"/>
    <mergeCell ref="J155:J157"/>
    <mergeCell ref="K155:K157"/>
    <mergeCell ref="L155:L157"/>
    <mergeCell ref="E155:E160"/>
    <mergeCell ref="H155:H157"/>
    <mergeCell ref="I155:I157"/>
    <mergeCell ref="H158:H159"/>
    <mergeCell ref="I158:I159"/>
    <mergeCell ref="J158:J159"/>
    <mergeCell ref="U146:U148"/>
    <mergeCell ref="F149:G149"/>
    <mergeCell ref="E150:E154"/>
    <mergeCell ref="F154:G154"/>
    <mergeCell ref="R146:R148"/>
    <mergeCell ref="P146:P148"/>
    <mergeCell ref="Q146:Q148"/>
    <mergeCell ref="N146:N148"/>
    <mergeCell ref="E146:E149"/>
    <mergeCell ref="H146:H148"/>
    <mergeCell ref="T143:T144"/>
    <mergeCell ref="Q143:Q144"/>
    <mergeCell ref="R143:R144"/>
    <mergeCell ref="O143:O144"/>
    <mergeCell ref="S146:S148"/>
    <mergeCell ref="T146:T148"/>
    <mergeCell ref="S143:S144"/>
    <mergeCell ref="O146:O148"/>
    <mergeCell ref="I146:I148"/>
    <mergeCell ref="E137:E145"/>
    <mergeCell ref="I137:I139"/>
    <mergeCell ref="J146:J148"/>
    <mergeCell ref="F145:G145"/>
    <mergeCell ref="J143:J144"/>
    <mergeCell ref="H143:H144"/>
    <mergeCell ref="I143:I144"/>
    <mergeCell ref="K146:K148"/>
    <mergeCell ref="L146:L148"/>
    <mergeCell ref="M146:M148"/>
    <mergeCell ref="U140:U142"/>
    <mergeCell ref="L140:L142"/>
    <mergeCell ref="P143:P144"/>
    <mergeCell ref="M143:M144"/>
    <mergeCell ref="U143:U144"/>
    <mergeCell ref="R140:R142"/>
    <mergeCell ref="P140:P142"/>
    <mergeCell ref="Q140:Q142"/>
    <mergeCell ref="H137:H139"/>
    <mergeCell ref="H140:H142"/>
    <mergeCell ref="I140:I142"/>
    <mergeCell ref="N143:N144"/>
    <mergeCell ref="K143:K144"/>
    <mergeCell ref="O137:O139"/>
    <mergeCell ref="K137:K139"/>
    <mergeCell ref="L137:L139"/>
    <mergeCell ref="L143:L144"/>
    <mergeCell ref="S140:S142"/>
    <mergeCell ref="T140:T142"/>
    <mergeCell ref="N140:N142"/>
    <mergeCell ref="O140:O142"/>
    <mergeCell ref="M140:M142"/>
    <mergeCell ref="U137:U139"/>
    <mergeCell ref="R137:R139"/>
    <mergeCell ref="P137:P139"/>
    <mergeCell ref="Q137:Q139"/>
    <mergeCell ref="N137:N139"/>
    <mergeCell ref="T134:T135"/>
    <mergeCell ref="S137:S139"/>
    <mergeCell ref="T137:T139"/>
    <mergeCell ref="M137:M139"/>
    <mergeCell ref="U134:U135"/>
    <mergeCell ref="F136:G136"/>
    <mergeCell ref="H134:H135"/>
    <mergeCell ref="I134:I135"/>
    <mergeCell ref="L134:L135"/>
    <mergeCell ref="S134:S135"/>
    <mergeCell ref="Q134:Q135"/>
    <mergeCell ref="R134:R135"/>
    <mergeCell ref="N134:N135"/>
    <mergeCell ref="M134:M135"/>
    <mergeCell ref="O129:O133"/>
    <mergeCell ref="O134:O135"/>
    <mergeCell ref="P134:P135"/>
    <mergeCell ref="Q129:Q133"/>
    <mergeCell ref="J134:J135"/>
    <mergeCell ref="K134:K135"/>
    <mergeCell ref="M129:M133"/>
    <mergeCell ref="S124:S127"/>
    <mergeCell ref="T124:T127"/>
    <mergeCell ref="U124:U127"/>
    <mergeCell ref="S129:S133"/>
    <mergeCell ref="T129:T133"/>
    <mergeCell ref="U129:U133"/>
    <mergeCell ref="P129:P133"/>
    <mergeCell ref="I129:I133"/>
    <mergeCell ref="R124:R127"/>
    <mergeCell ref="P124:P127"/>
    <mergeCell ref="Q124:Q127"/>
    <mergeCell ref="N124:N127"/>
    <mergeCell ref="O124:O127"/>
    <mergeCell ref="K124:K127"/>
    <mergeCell ref="N129:N133"/>
    <mergeCell ref="L124:L127"/>
    <mergeCell ref="M124:M127"/>
    <mergeCell ref="K129:K133"/>
    <mergeCell ref="S118:S122"/>
    <mergeCell ref="T118:T122"/>
    <mergeCell ref="U118:U122"/>
    <mergeCell ref="L118:L122"/>
    <mergeCell ref="M118:M122"/>
    <mergeCell ref="Q118:Q122"/>
    <mergeCell ref="R129:R133"/>
    <mergeCell ref="F123:G123"/>
    <mergeCell ref="E124:E136"/>
    <mergeCell ref="H124:H127"/>
    <mergeCell ref="I124:I127"/>
    <mergeCell ref="R118:R122"/>
    <mergeCell ref="P118:P122"/>
    <mergeCell ref="H129:H133"/>
    <mergeCell ref="N118:N122"/>
    <mergeCell ref="O118:O122"/>
    <mergeCell ref="K118:K122"/>
    <mergeCell ref="J124:J127"/>
    <mergeCell ref="S115:S117"/>
    <mergeCell ref="T115:T117"/>
    <mergeCell ref="U115:U117"/>
    <mergeCell ref="H118:H122"/>
    <mergeCell ref="I118:I122"/>
    <mergeCell ref="R115:R117"/>
    <mergeCell ref="P115:P117"/>
    <mergeCell ref="Q115:Q117"/>
    <mergeCell ref="N115:N117"/>
    <mergeCell ref="O115:O117"/>
    <mergeCell ref="U111:U113"/>
    <mergeCell ref="F114:G114"/>
    <mergeCell ref="E115:E123"/>
    <mergeCell ref="J115:J117"/>
    <mergeCell ref="M115:M117"/>
    <mergeCell ref="S111:S113"/>
    <mergeCell ref="T111:T113"/>
    <mergeCell ref="Q111:Q113"/>
    <mergeCell ref="R111:R113"/>
    <mergeCell ref="U108:U109"/>
    <mergeCell ref="H111:H113"/>
    <mergeCell ref="I111:I113"/>
    <mergeCell ref="J111:J113"/>
    <mergeCell ref="S108:S109"/>
    <mergeCell ref="T108:T109"/>
    <mergeCell ref="P108:P109"/>
    <mergeCell ref="M108:M109"/>
    <mergeCell ref="N108:N109"/>
    <mergeCell ref="O111:O113"/>
    <mergeCell ref="M104:M107"/>
    <mergeCell ref="P111:P113"/>
    <mergeCell ref="M111:M113"/>
    <mergeCell ref="N111:N113"/>
    <mergeCell ref="J108:J109"/>
    <mergeCell ref="K108:K109"/>
    <mergeCell ref="L108:L109"/>
    <mergeCell ref="Q108:Q109"/>
    <mergeCell ref="R108:R109"/>
    <mergeCell ref="O108:O109"/>
    <mergeCell ref="P104:P107"/>
    <mergeCell ref="Q104:Q107"/>
    <mergeCell ref="N104:N107"/>
    <mergeCell ref="U101:U102"/>
    <mergeCell ref="E103:E114"/>
    <mergeCell ref="H104:H107"/>
    <mergeCell ref="I104:I107"/>
    <mergeCell ref="S100:S102"/>
    <mergeCell ref="Q100:Q102"/>
    <mergeCell ref="S104:S107"/>
    <mergeCell ref="T104:T107"/>
    <mergeCell ref="U104:U107"/>
    <mergeCell ref="R100:R102"/>
    <mergeCell ref="H108:H109"/>
    <mergeCell ref="I108:I109"/>
    <mergeCell ref="R104:R107"/>
    <mergeCell ref="M100:M102"/>
    <mergeCell ref="J100:J102"/>
    <mergeCell ref="K100:K102"/>
    <mergeCell ref="O104:O107"/>
    <mergeCell ref="K104:K107"/>
    <mergeCell ref="L104:L107"/>
    <mergeCell ref="J104:J107"/>
    <mergeCell ref="T100:T102"/>
    <mergeCell ref="G101:G102"/>
    <mergeCell ref="H101:H102"/>
    <mergeCell ref="T94:T95"/>
    <mergeCell ref="U94:U95"/>
    <mergeCell ref="F97:G97"/>
    <mergeCell ref="E98:G98"/>
    <mergeCell ref="R94:R95"/>
    <mergeCell ref="P94:P95"/>
    <mergeCell ref="Q94:Q95"/>
    <mergeCell ref="L94:L95"/>
    <mergeCell ref="M94:M95"/>
    <mergeCell ref="J94:J95"/>
    <mergeCell ref="E99:G99"/>
    <mergeCell ref="I100:I102"/>
    <mergeCell ref="S94:S95"/>
    <mergeCell ref="N100:N102"/>
    <mergeCell ref="O100:O102"/>
    <mergeCell ref="P100:P102"/>
    <mergeCell ref="L100:L102"/>
    <mergeCell ref="E89:E93"/>
    <mergeCell ref="F93:G93"/>
    <mergeCell ref="E94:E97"/>
    <mergeCell ref="H94:H95"/>
    <mergeCell ref="I94:I95"/>
    <mergeCell ref="S86:S87"/>
    <mergeCell ref="Q86:Q87"/>
    <mergeCell ref="N94:N95"/>
    <mergeCell ref="O94:O95"/>
    <mergeCell ref="K94:K95"/>
    <mergeCell ref="P86:P87"/>
    <mergeCell ref="L86:L87"/>
    <mergeCell ref="M86:M87"/>
    <mergeCell ref="T86:T87"/>
    <mergeCell ref="U86:U87"/>
    <mergeCell ref="F88:G88"/>
    <mergeCell ref="S80:S85"/>
    <mergeCell ref="T80:T85"/>
    <mergeCell ref="U80:U85"/>
    <mergeCell ref="H86:H87"/>
    <mergeCell ref="I86:I87"/>
    <mergeCell ref="R80:R85"/>
    <mergeCell ref="P80:P85"/>
    <mergeCell ref="Q80:Q85"/>
    <mergeCell ref="R86:R87"/>
    <mergeCell ref="N86:N87"/>
    <mergeCell ref="O80:O85"/>
    <mergeCell ref="K80:K85"/>
    <mergeCell ref="L80:L85"/>
    <mergeCell ref="M80:M85"/>
    <mergeCell ref="J80:J85"/>
    <mergeCell ref="J86:J87"/>
    <mergeCell ref="K86:K87"/>
    <mergeCell ref="O86:O87"/>
    <mergeCell ref="F78:G78"/>
    <mergeCell ref="E79:E88"/>
    <mergeCell ref="H80:H85"/>
    <mergeCell ref="I80:I85"/>
    <mergeCell ref="S71:S76"/>
    <mergeCell ref="T71:T76"/>
    <mergeCell ref="J71:J76"/>
    <mergeCell ref="K71:K76"/>
    <mergeCell ref="L71:L76"/>
    <mergeCell ref="N80:N85"/>
    <mergeCell ref="Q71:Q76"/>
    <mergeCell ref="R71:R76"/>
    <mergeCell ref="O71:O76"/>
    <mergeCell ref="P71:P76"/>
    <mergeCell ref="M71:M76"/>
    <mergeCell ref="N71:N76"/>
    <mergeCell ref="U66:U70"/>
    <mergeCell ref="H71:H75"/>
    <mergeCell ref="I71:I76"/>
    <mergeCell ref="S66:S70"/>
    <mergeCell ref="Q66:Q70"/>
    <mergeCell ref="R66:R70"/>
    <mergeCell ref="N66:N70"/>
    <mergeCell ref="O66:O70"/>
    <mergeCell ref="P66:P70"/>
    <mergeCell ref="U71:U75"/>
    <mergeCell ref="M66:M70"/>
    <mergeCell ref="J66:J70"/>
    <mergeCell ref="K66:K70"/>
    <mergeCell ref="S60:S64"/>
    <mergeCell ref="T60:T64"/>
    <mergeCell ref="O60:O64"/>
    <mergeCell ref="K60:K64"/>
    <mergeCell ref="L60:L64"/>
    <mergeCell ref="M60:M64"/>
    <mergeCell ref="T66:T70"/>
    <mergeCell ref="U60:U64"/>
    <mergeCell ref="F65:G65"/>
    <mergeCell ref="E66:E78"/>
    <mergeCell ref="F66:F68"/>
    <mergeCell ref="H66:H70"/>
    <mergeCell ref="I66:I70"/>
    <mergeCell ref="R60:R64"/>
    <mergeCell ref="P60:P64"/>
    <mergeCell ref="Q60:Q64"/>
    <mergeCell ref="N60:N64"/>
    <mergeCell ref="I60:I64"/>
    <mergeCell ref="J60:J64"/>
    <mergeCell ref="S56:S59"/>
    <mergeCell ref="T56:T59"/>
    <mergeCell ref="Q56:Q59"/>
    <mergeCell ref="R56:R59"/>
    <mergeCell ref="O56:O59"/>
    <mergeCell ref="P56:P59"/>
    <mergeCell ref="M56:M59"/>
    <mergeCell ref="K56:K59"/>
    <mergeCell ref="T52:T55"/>
    <mergeCell ref="U52:U55"/>
    <mergeCell ref="M52:M55"/>
    <mergeCell ref="J52:J55"/>
    <mergeCell ref="K52:K55"/>
    <mergeCell ref="U56:U59"/>
    <mergeCell ref="I56:I59"/>
    <mergeCell ref="S52:S55"/>
    <mergeCell ref="Q52:Q55"/>
    <mergeCell ref="R52:R55"/>
    <mergeCell ref="N52:N55"/>
    <mergeCell ref="O52:O55"/>
    <mergeCell ref="P52:P55"/>
    <mergeCell ref="L52:L55"/>
    <mergeCell ref="N56:N59"/>
    <mergeCell ref="J56:J59"/>
    <mergeCell ref="U41:U42"/>
    <mergeCell ref="F46:G46"/>
    <mergeCell ref="E49:G49"/>
    <mergeCell ref="E50:E65"/>
    <mergeCell ref="F52:F55"/>
    <mergeCell ref="H52:H55"/>
    <mergeCell ref="I52:I55"/>
    <mergeCell ref="R41:R42"/>
    <mergeCell ref="F56:F59"/>
    <mergeCell ref="H56:H59"/>
    <mergeCell ref="E39:E46"/>
    <mergeCell ref="H41:H42"/>
    <mergeCell ref="I41:I42"/>
    <mergeCell ref="R33:R35"/>
    <mergeCell ref="P33:P35"/>
    <mergeCell ref="P41:P42"/>
    <mergeCell ref="Q41:Q42"/>
    <mergeCell ref="N41:N42"/>
    <mergeCell ref="O41:O42"/>
    <mergeCell ref="K41:K42"/>
    <mergeCell ref="M33:M35"/>
    <mergeCell ref="J41:J42"/>
    <mergeCell ref="S33:S35"/>
    <mergeCell ref="T33:T35"/>
    <mergeCell ref="U33:U35"/>
    <mergeCell ref="F38:G38"/>
    <mergeCell ref="L41:L42"/>
    <mergeCell ref="M41:M42"/>
    <mergeCell ref="S41:S42"/>
    <mergeCell ref="T41:T42"/>
    <mergeCell ref="E31:E38"/>
    <mergeCell ref="H33:H35"/>
    <mergeCell ref="I33:I35"/>
    <mergeCell ref="S24:S27"/>
    <mergeCell ref="T24:T27"/>
    <mergeCell ref="Q33:Q35"/>
    <mergeCell ref="N33:N35"/>
    <mergeCell ref="O33:O35"/>
    <mergeCell ref="K33:K35"/>
    <mergeCell ref="L33:L35"/>
    <mergeCell ref="U24:U27"/>
    <mergeCell ref="F30:G30"/>
    <mergeCell ref="R24:R27"/>
    <mergeCell ref="P24:P27"/>
    <mergeCell ref="Q24:Q27"/>
    <mergeCell ref="N24:N27"/>
    <mergeCell ref="O24:O27"/>
    <mergeCell ref="K24:K27"/>
    <mergeCell ref="L24:L27"/>
    <mergeCell ref="M24:M27"/>
    <mergeCell ref="U18:U20"/>
    <mergeCell ref="F21:G21"/>
    <mergeCell ref="E22:E30"/>
    <mergeCell ref="H24:H27"/>
    <mergeCell ref="I24:I27"/>
    <mergeCell ref="S18:S20"/>
    <mergeCell ref="T18:T20"/>
    <mergeCell ref="Q18:Q20"/>
    <mergeCell ref="R18:R20"/>
    <mergeCell ref="O18:O20"/>
    <mergeCell ref="O15:O17"/>
    <mergeCell ref="P18:P20"/>
    <mergeCell ref="M18:M20"/>
    <mergeCell ref="N18:N20"/>
    <mergeCell ref="J18:J20"/>
    <mergeCell ref="K18:K20"/>
    <mergeCell ref="L18:L20"/>
    <mergeCell ref="J15:J17"/>
    <mergeCell ref="E15:E21"/>
    <mergeCell ref="H15:H17"/>
    <mergeCell ref="I15:I17"/>
    <mergeCell ref="S8:S10"/>
    <mergeCell ref="T8:T10"/>
    <mergeCell ref="S15:S17"/>
    <mergeCell ref="T15:T17"/>
    <mergeCell ref="H18:H20"/>
    <mergeCell ref="I18:I20"/>
    <mergeCell ref="R15:R17"/>
    <mergeCell ref="M8:M10"/>
    <mergeCell ref="N8:N10"/>
    <mergeCell ref="K15:K17"/>
    <mergeCell ref="L15:L17"/>
    <mergeCell ref="M15:M17"/>
    <mergeCell ref="U8:U10"/>
    <mergeCell ref="U15:U17"/>
    <mergeCell ref="P15:P17"/>
    <mergeCell ref="Q15:Q17"/>
    <mergeCell ref="N15:N17"/>
    <mergeCell ref="L8:L10"/>
    <mergeCell ref="H2:H4"/>
    <mergeCell ref="U2:U4"/>
    <mergeCell ref="E5:E14"/>
    <mergeCell ref="H8:H10"/>
    <mergeCell ref="I8:I10"/>
    <mergeCell ref="Q8:Q10"/>
    <mergeCell ref="R8:R10"/>
    <mergeCell ref="O8:O10"/>
    <mergeCell ref="P8:P10"/>
    <mergeCell ref="J24:J27"/>
    <mergeCell ref="J137:J139"/>
    <mergeCell ref="J129:J133"/>
    <mergeCell ref="L111:L113"/>
    <mergeCell ref="K115:K117"/>
    <mergeCell ref="L115:L117"/>
    <mergeCell ref="J118:J122"/>
    <mergeCell ref="L129:L133"/>
    <mergeCell ref="L56:L59"/>
    <mergeCell ref="L66:L70"/>
    <mergeCell ref="G2:G4"/>
    <mergeCell ref="J8:J10"/>
    <mergeCell ref="K8:K10"/>
    <mergeCell ref="F14:G14"/>
    <mergeCell ref="J33:J35"/>
    <mergeCell ref="J140:J142"/>
    <mergeCell ref="K140:K142"/>
    <mergeCell ref="H115:H117"/>
    <mergeCell ref="I115:I117"/>
    <mergeCell ref="K111:K113"/>
  </mergeCells>
  <printOptions/>
  <pageMargins left="0.75" right="0.75" top="0.29" bottom="0.29" header="0.21" footer="0.23"/>
  <pageSetup orientation="landscape" paperSize="9" scale="50" r:id="rId1"/>
</worksheet>
</file>

<file path=xl/worksheets/sheet5.xml><?xml version="1.0" encoding="utf-8"?>
<worksheet xmlns="http://schemas.openxmlformats.org/spreadsheetml/2006/main" xmlns:r="http://schemas.openxmlformats.org/officeDocument/2006/relationships">
  <dimension ref="A2:X230"/>
  <sheetViews>
    <sheetView zoomScale="70" zoomScaleNormal="70" zoomScalePageLayoutView="0" workbookViewId="0" topLeftCell="A204">
      <selection activeCell="S236" sqref="S236"/>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5.75" customHeight="1" thickBot="1"/>
    <row r="2" spans="6:21" ht="15.75">
      <c r="F2" s="184"/>
      <c r="G2" s="781" t="s">
        <v>35</v>
      </c>
      <c r="H2" s="798" t="s">
        <v>212</v>
      </c>
      <c r="I2" s="195"/>
      <c r="J2" s="195"/>
      <c r="K2" s="195"/>
      <c r="L2" s="195"/>
      <c r="M2" s="195"/>
      <c r="N2" s="195"/>
      <c r="O2" s="195"/>
      <c r="P2" s="195"/>
      <c r="Q2" s="195"/>
      <c r="R2" s="195"/>
      <c r="S2" s="195"/>
      <c r="T2" s="195"/>
      <c r="U2" s="798" t="s">
        <v>212</v>
      </c>
    </row>
    <row r="3" spans="6:24" ht="16.5" thickBot="1">
      <c r="F3" s="180"/>
      <c r="G3" s="782"/>
      <c r="H3" s="799"/>
      <c r="I3" s="327" t="s">
        <v>184</v>
      </c>
      <c r="J3" s="324" t="s">
        <v>349</v>
      </c>
      <c r="K3" s="324" t="s">
        <v>187</v>
      </c>
      <c r="L3" s="324" t="s">
        <v>183</v>
      </c>
      <c r="M3" s="327" t="s">
        <v>194</v>
      </c>
      <c r="N3" s="327" t="s">
        <v>219</v>
      </c>
      <c r="O3" s="327" t="s">
        <v>195</v>
      </c>
      <c r="P3" s="327" t="s">
        <v>196</v>
      </c>
      <c r="Q3" s="327" t="s">
        <v>395</v>
      </c>
      <c r="R3" s="327" t="s">
        <v>200</v>
      </c>
      <c r="S3" s="333" t="s">
        <v>226</v>
      </c>
      <c r="T3" s="328" t="s">
        <v>203</v>
      </c>
      <c r="U3" s="799"/>
      <c r="W3" s="521" t="s">
        <v>551</v>
      </c>
      <c r="X3" s="79"/>
    </row>
    <row r="4" spans="6:21" ht="15.75" customHeight="1" thickBot="1">
      <c r="F4" s="7" t="s">
        <v>34</v>
      </c>
      <c r="G4" s="783"/>
      <c r="H4" s="800"/>
      <c r="I4" s="80" t="s">
        <v>78</v>
      </c>
      <c r="J4" s="80" t="s">
        <v>78</v>
      </c>
      <c r="K4" s="80" t="s">
        <v>78</v>
      </c>
      <c r="L4" s="80" t="s">
        <v>78</v>
      </c>
      <c r="M4" s="80" t="s">
        <v>78</v>
      </c>
      <c r="N4" s="80" t="s">
        <v>78</v>
      </c>
      <c r="O4" s="80" t="s">
        <v>78</v>
      </c>
      <c r="P4" s="80" t="s">
        <v>78</v>
      </c>
      <c r="Q4" s="80" t="s">
        <v>78</v>
      </c>
      <c r="R4" s="80" t="s">
        <v>78</v>
      </c>
      <c r="S4" s="80" t="s">
        <v>78</v>
      </c>
      <c r="T4" s="80" t="s">
        <v>78</v>
      </c>
      <c r="U4" s="800"/>
    </row>
    <row r="5" spans="5:24" ht="15">
      <c r="E5" s="750" t="s">
        <v>309</v>
      </c>
      <c r="F5" s="434" t="s">
        <v>227</v>
      </c>
      <c r="G5" s="435">
        <v>10</v>
      </c>
      <c r="H5" s="436">
        <v>10</v>
      </c>
      <c r="I5" s="361">
        <v>7</v>
      </c>
      <c r="J5" s="378">
        <v>8</v>
      </c>
      <c r="K5" s="378">
        <v>9</v>
      </c>
      <c r="L5" s="378">
        <v>9</v>
      </c>
      <c r="M5" s="378">
        <v>8</v>
      </c>
      <c r="N5" s="378">
        <v>9</v>
      </c>
      <c r="O5" s="378">
        <v>8</v>
      </c>
      <c r="P5" s="378">
        <v>9</v>
      </c>
      <c r="Q5" s="378">
        <v>7</v>
      </c>
      <c r="R5" s="378">
        <v>9</v>
      </c>
      <c r="S5" s="378">
        <v>8</v>
      </c>
      <c r="T5" s="378">
        <v>9</v>
      </c>
      <c r="U5" s="436">
        <v>10</v>
      </c>
      <c r="W5" s="190"/>
      <c r="X5" s="185" t="s">
        <v>350</v>
      </c>
    </row>
    <row r="6" spans="5:24" ht="15">
      <c r="E6" s="751"/>
      <c r="F6" s="176" t="s">
        <v>228</v>
      </c>
      <c r="G6" s="9">
        <v>10</v>
      </c>
      <c r="H6" s="11">
        <v>10</v>
      </c>
      <c r="I6" s="360">
        <v>10</v>
      </c>
      <c r="J6" s="377">
        <v>10</v>
      </c>
      <c r="K6" s="377">
        <v>10</v>
      </c>
      <c r="L6" s="377">
        <v>10</v>
      </c>
      <c r="M6" s="377">
        <v>10</v>
      </c>
      <c r="N6" s="377">
        <v>6</v>
      </c>
      <c r="O6" s="377">
        <v>10</v>
      </c>
      <c r="P6" s="377">
        <v>10</v>
      </c>
      <c r="Q6" s="377">
        <v>10</v>
      </c>
      <c r="R6" s="377">
        <v>10</v>
      </c>
      <c r="S6" s="377">
        <v>10</v>
      </c>
      <c r="T6" s="377">
        <v>10</v>
      </c>
      <c r="U6" s="11">
        <v>10</v>
      </c>
      <c r="W6" s="191"/>
      <c r="X6" s="193" t="s">
        <v>351</v>
      </c>
    </row>
    <row r="7" spans="5:24" ht="15.75" customHeight="1">
      <c r="E7" s="751"/>
      <c r="F7" s="167" t="s">
        <v>229</v>
      </c>
      <c r="G7" s="20">
        <v>20</v>
      </c>
      <c r="H7" s="11">
        <v>20</v>
      </c>
      <c r="I7" s="41">
        <v>10</v>
      </c>
      <c r="J7" s="414">
        <v>17</v>
      </c>
      <c r="K7" s="414">
        <v>20</v>
      </c>
      <c r="L7" s="414">
        <v>20</v>
      </c>
      <c r="M7" s="414">
        <v>17</v>
      </c>
      <c r="N7" s="414">
        <v>14</v>
      </c>
      <c r="O7" s="414">
        <v>15</v>
      </c>
      <c r="P7" s="414">
        <v>17</v>
      </c>
      <c r="Q7" s="414">
        <v>20</v>
      </c>
      <c r="R7" s="414">
        <v>17</v>
      </c>
      <c r="S7" s="414">
        <v>20</v>
      </c>
      <c r="T7" s="414">
        <v>20</v>
      </c>
      <c r="U7" s="11">
        <v>20</v>
      </c>
      <c r="W7" s="192"/>
      <c r="X7" s="193" t="s">
        <v>352</v>
      </c>
    </row>
    <row r="8" spans="5:23" ht="15">
      <c r="E8" s="751"/>
      <c r="F8" s="167" t="s">
        <v>230</v>
      </c>
      <c r="G8" s="20">
        <v>20</v>
      </c>
      <c r="H8" s="748">
        <v>40</v>
      </c>
      <c r="I8" s="955">
        <v>28</v>
      </c>
      <c r="J8" s="938">
        <v>29</v>
      </c>
      <c r="K8" s="938">
        <v>32</v>
      </c>
      <c r="L8" s="938">
        <v>39</v>
      </c>
      <c r="M8" s="938">
        <v>37</v>
      </c>
      <c r="N8" s="938">
        <v>36</v>
      </c>
      <c r="O8" s="938">
        <v>28</v>
      </c>
      <c r="P8" s="938">
        <v>38</v>
      </c>
      <c r="Q8" s="938">
        <v>38</v>
      </c>
      <c r="R8" s="938">
        <v>40</v>
      </c>
      <c r="S8" s="938">
        <v>36</v>
      </c>
      <c r="T8" s="938">
        <v>30</v>
      </c>
      <c r="U8" s="748">
        <v>40</v>
      </c>
      <c r="W8" s="26"/>
    </row>
    <row r="9" spans="5:23" ht="15">
      <c r="E9" s="751"/>
      <c r="F9" s="167" t="s">
        <v>231</v>
      </c>
      <c r="G9" s="20">
        <v>10</v>
      </c>
      <c r="H9" s="748"/>
      <c r="I9" s="955"/>
      <c r="J9" s="938"/>
      <c r="K9" s="938"/>
      <c r="L9" s="938"/>
      <c r="M9" s="938"/>
      <c r="N9" s="938"/>
      <c r="O9" s="938"/>
      <c r="P9" s="938"/>
      <c r="Q9" s="938"/>
      <c r="R9" s="938"/>
      <c r="S9" s="938"/>
      <c r="T9" s="938"/>
      <c r="U9" s="748"/>
      <c r="W9" s="26"/>
    </row>
    <row r="10" spans="5:24" ht="15">
      <c r="E10" s="751"/>
      <c r="F10" s="167" t="s">
        <v>232</v>
      </c>
      <c r="G10" s="20">
        <v>10</v>
      </c>
      <c r="H10" s="748"/>
      <c r="I10" s="955"/>
      <c r="J10" s="938"/>
      <c r="K10" s="938"/>
      <c r="L10" s="938"/>
      <c r="M10" s="938"/>
      <c r="N10" s="938"/>
      <c r="O10" s="938"/>
      <c r="P10" s="938"/>
      <c r="Q10" s="938"/>
      <c r="R10" s="938"/>
      <c r="S10" s="938"/>
      <c r="T10" s="938"/>
      <c r="U10" s="748"/>
      <c r="W10" s="456"/>
      <c r="X10" s="296" t="s">
        <v>353</v>
      </c>
    </row>
    <row r="11" spans="5:23" ht="15">
      <c r="E11" s="751"/>
      <c r="F11" s="167" t="s">
        <v>233</v>
      </c>
      <c r="G11" s="20">
        <v>10</v>
      </c>
      <c r="H11" s="22">
        <v>10</v>
      </c>
      <c r="I11" s="41">
        <v>10</v>
      </c>
      <c r="J11" s="414">
        <v>10</v>
      </c>
      <c r="K11" s="414">
        <v>10</v>
      </c>
      <c r="L11" s="414">
        <v>10</v>
      </c>
      <c r="M11" s="414">
        <v>6</v>
      </c>
      <c r="N11" s="414">
        <v>10</v>
      </c>
      <c r="O11" s="414">
        <v>10</v>
      </c>
      <c r="P11" s="414">
        <v>10</v>
      </c>
      <c r="Q11" s="414">
        <v>3</v>
      </c>
      <c r="R11" s="414">
        <v>10</v>
      </c>
      <c r="S11" s="414">
        <v>10</v>
      </c>
      <c r="T11" s="414">
        <v>8</v>
      </c>
      <c r="U11" s="22">
        <v>10</v>
      </c>
      <c r="W11" s="259"/>
    </row>
    <row r="12" spans="5:23" ht="15">
      <c r="E12" s="751"/>
      <c r="F12" s="182" t="s">
        <v>234</v>
      </c>
      <c r="G12" s="20">
        <v>20</v>
      </c>
      <c r="H12" s="164">
        <v>20</v>
      </c>
      <c r="I12" s="41">
        <v>12</v>
      </c>
      <c r="J12" s="414">
        <v>9</v>
      </c>
      <c r="K12" s="414">
        <v>12</v>
      </c>
      <c r="L12" s="414">
        <v>12</v>
      </c>
      <c r="M12" s="414">
        <v>13</v>
      </c>
      <c r="N12" s="414">
        <v>20</v>
      </c>
      <c r="O12" s="414">
        <v>14</v>
      </c>
      <c r="P12" s="414">
        <v>15</v>
      </c>
      <c r="Q12" s="414">
        <v>12</v>
      </c>
      <c r="R12" s="414">
        <v>13</v>
      </c>
      <c r="S12" s="414">
        <v>16</v>
      </c>
      <c r="T12" s="414">
        <v>15</v>
      </c>
      <c r="U12" s="164">
        <v>20</v>
      </c>
      <c r="W12" s="259"/>
    </row>
    <row r="13" spans="1:24" ht="15.75" thickBot="1">
      <c r="A13" s="65"/>
      <c r="B13" s="65"/>
      <c r="C13" s="65"/>
      <c r="D13" s="65"/>
      <c r="E13" s="751"/>
      <c r="F13" s="143" t="s">
        <v>235</v>
      </c>
      <c r="G13" s="14">
        <v>10</v>
      </c>
      <c r="H13" s="18">
        <v>10</v>
      </c>
      <c r="I13" s="43">
        <v>8</v>
      </c>
      <c r="J13" s="416">
        <v>7</v>
      </c>
      <c r="K13" s="416">
        <v>7</v>
      </c>
      <c r="L13" s="416">
        <v>10</v>
      </c>
      <c r="M13" s="416">
        <v>10</v>
      </c>
      <c r="N13" s="416">
        <v>10</v>
      </c>
      <c r="O13" s="416">
        <v>8</v>
      </c>
      <c r="P13" s="416">
        <v>10</v>
      </c>
      <c r="Q13" s="416">
        <v>7</v>
      </c>
      <c r="R13" s="416">
        <v>10</v>
      </c>
      <c r="S13" s="416">
        <v>10</v>
      </c>
      <c r="T13" s="416">
        <v>6</v>
      </c>
      <c r="U13" s="18">
        <v>10</v>
      </c>
      <c r="W13" s="520"/>
      <c r="X13" s="297" t="s">
        <v>354</v>
      </c>
    </row>
    <row r="14" spans="5:21" ht="15.75" customHeight="1" thickBot="1">
      <c r="E14" s="752"/>
      <c r="F14" s="685" t="s">
        <v>211</v>
      </c>
      <c r="G14" s="686"/>
      <c r="H14" s="168">
        <v>12</v>
      </c>
      <c r="I14" s="279">
        <f aca="true" t="shared" si="0" ref="I14:T14">SUM(I5:I13)/10</f>
        <v>8.5</v>
      </c>
      <c r="J14" s="279">
        <f t="shared" si="0"/>
        <v>9</v>
      </c>
      <c r="K14" s="279">
        <f t="shared" si="0"/>
        <v>10</v>
      </c>
      <c r="L14" s="279">
        <f t="shared" si="0"/>
        <v>11</v>
      </c>
      <c r="M14" s="279">
        <f t="shared" si="0"/>
        <v>10.1</v>
      </c>
      <c r="N14" s="279">
        <f t="shared" si="0"/>
        <v>10.5</v>
      </c>
      <c r="O14" s="279">
        <f t="shared" si="0"/>
        <v>9.3</v>
      </c>
      <c r="P14" s="279">
        <f t="shared" si="0"/>
        <v>10.9</v>
      </c>
      <c r="Q14" s="279">
        <f t="shared" si="0"/>
        <v>9.7</v>
      </c>
      <c r="R14" s="279">
        <f t="shared" si="0"/>
        <v>10.9</v>
      </c>
      <c r="S14" s="279">
        <f t="shared" si="0"/>
        <v>11</v>
      </c>
      <c r="T14" s="279">
        <f t="shared" si="0"/>
        <v>9.8</v>
      </c>
      <c r="U14" s="168">
        <v>12</v>
      </c>
    </row>
    <row r="15" spans="5:21" ht="15">
      <c r="E15" s="750" t="s">
        <v>308</v>
      </c>
      <c r="F15" s="437" t="s">
        <v>236</v>
      </c>
      <c r="G15" s="435">
        <v>10</v>
      </c>
      <c r="H15" s="878">
        <v>110</v>
      </c>
      <c r="I15" s="954">
        <v>83</v>
      </c>
      <c r="J15" s="941">
        <v>84</v>
      </c>
      <c r="K15" s="941">
        <v>92</v>
      </c>
      <c r="L15" s="941">
        <v>87</v>
      </c>
      <c r="M15" s="941">
        <v>95</v>
      </c>
      <c r="N15" s="941">
        <v>94</v>
      </c>
      <c r="O15" s="941">
        <v>93</v>
      </c>
      <c r="P15" s="941">
        <v>91</v>
      </c>
      <c r="Q15" s="941">
        <v>70</v>
      </c>
      <c r="R15" s="941">
        <v>84</v>
      </c>
      <c r="S15" s="941">
        <v>91</v>
      </c>
      <c r="T15" s="941">
        <v>95</v>
      </c>
      <c r="U15" s="878">
        <v>110</v>
      </c>
    </row>
    <row r="16" spans="5:21" ht="15">
      <c r="E16" s="751"/>
      <c r="F16" s="438" t="s">
        <v>237</v>
      </c>
      <c r="G16" s="439">
        <v>10</v>
      </c>
      <c r="H16" s="858"/>
      <c r="I16" s="955"/>
      <c r="J16" s="938"/>
      <c r="K16" s="938"/>
      <c r="L16" s="938"/>
      <c r="M16" s="938"/>
      <c r="N16" s="938"/>
      <c r="O16" s="938"/>
      <c r="P16" s="938"/>
      <c r="Q16" s="938"/>
      <c r="R16" s="938"/>
      <c r="S16" s="938"/>
      <c r="T16" s="938"/>
      <c r="U16" s="858"/>
    </row>
    <row r="17" spans="5:21" ht="15">
      <c r="E17" s="751"/>
      <c r="F17" s="438" t="s">
        <v>238</v>
      </c>
      <c r="G17" s="439">
        <v>90</v>
      </c>
      <c r="H17" s="858"/>
      <c r="I17" s="955"/>
      <c r="J17" s="938"/>
      <c r="K17" s="938"/>
      <c r="L17" s="938"/>
      <c r="M17" s="938"/>
      <c r="N17" s="938"/>
      <c r="O17" s="938"/>
      <c r="P17" s="938"/>
      <c r="Q17" s="938"/>
      <c r="R17" s="938"/>
      <c r="S17" s="938"/>
      <c r="T17" s="938"/>
      <c r="U17" s="858"/>
    </row>
    <row r="18" spans="5:21" ht="15">
      <c r="E18" s="751"/>
      <c r="F18" s="438" t="s">
        <v>239</v>
      </c>
      <c r="G18" s="439">
        <v>10</v>
      </c>
      <c r="H18" s="858">
        <v>30</v>
      </c>
      <c r="I18" s="954">
        <v>28</v>
      </c>
      <c r="J18" s="941">
        <v>30</v>
      </c>
      <c r="K18" s="941">
        <v>29</v>
      </c>
      <c r="L18" s="941">
        <v>25</v>
      </c>
      <c r="M18" s="941">
        <v>29</v>
      </c>
      <c r="N18" s="941">
        <v>29</v>
      </c>
      <c r="O18" s="941">
        <v>28</v>
      </c>
      <c r="P18" s="941">
        <v>26</v>
      </c>
      <c r="Q18" s="941">
        <v>26</v>
      </c>
      <c r="R18" s="941">
        <v>28</v>
      </c>
      <c r="S18" s="941">
        <v>30</v>
      </c>
      <c r="T18" s="941">
        <v>27</v>
      </c>
      <c r="U18" s="858">
        <v>30</v>
      </c>
    </row>
    <row r="19" spans="5:21" ht="15">
      <c r="E19" s="751"/>
      <c r="F19" s="438" t="s">
        <v>240</v>
      </c>
      <c r="G19" s="439">
        <v>10</v>
      </c>
      <c r="H19" s="858"/>
      <c r="I19" s="955"/>
      <c r="J19" s="938"/>
      <c r="K19" s="938"/>
      <c r="L19" s="938"/>
      <c r="M19" s="938"/>
      <c r="N19" s="938"/>
      <c r="O19" s="938"/>
      <c r="P19" s="938"/>
      <c r="Q19" s="938"/>
      <c r="R19" s="938"/>
      <c r="S19" s="938"/>
      <c r="T19" s="938"/>
      <c r="U19" s="858"/>
    </row>
    <row r="20" spans="5:21" ht="15.75" thickBot="1">
      <c r="E20" s="751"/>
      <c r="F20" s="438" t="s">
        <v>241</v>
      </c>
      <c r="G20" s="441">
        <v>10</v>
      </c>
      <c r="H20" s="859"/>
      <c r="I20" s="956"/>
      <c r="J20" s="939"/>
      <c r="K20" s="939"/>
      <c r="L20" s="939"/>
      <c r="M20" s="939"/>
      <c r="N20" s="939"/>
      <c r="O20" s="939"/>
      <c r="P20" s="939"/>
      <c r="Q20" s="939"/>
      <c r="R20" s="939"/>
      <c r="S20" s="939"/>
      <c r="T20" s="939"/>
      <c r="U20" s="859"/>
    </row>
    <row r="21" spans="5:21" ht="15.75" customHeight="1" thickBot="1">
      <c r="E21" s="752"/>
      <c r="F21" s="685" t="s">
        <v>211</v>
      </c>
      <c r="G21" s="686"/>
      <c r="H21" s="168">
        <v>14</v>
      </c>
      <c r="I21" s="279">
        <f aca="true" t="shared" si="1" ref="I21:T21">SUM(I15:I20)/10</f>
        <v>11.1</v>
      </c>
      <c r="J21" s="279">
        <f t="shared" si="1"/>
        <v>11.4</v>
      </c>
      <c r="K21" s="279">
        <f t="shared" si="1"/>
        <v>12.1</v>
      </c>
      <c r="L21" s="279">
        <f t="shared" si="1"/>
        <v>11.2</v>
      </c>
      <c r="M21" s="279">
        <f t="shared" si="1"/>
        <v>12.4</v>
      </c>
      <c r="N21" s="279">
        <f t="shared" si="1"/>
        <v>12.3</v>
      </c>
      <c r="O21" s="279">
        <f t="shared" si="1"/>
        <v>12.1</v>
      </c>
      <c r="P21" s="279">
        <f t="shared" si="1"/>
        <v>11.7</v>
      </c>
      <c r="Q21" s="279">
        <f t="shared" si="1"/>
        <v>9.6</v>
      </c>
      <c r="R21" s="279">
        <f t="shared" si="1"/>
        <v>11.2</v>
      </c>
      <c r="S21" s="279">
        <f t="shared" si="1"/>
        <v>12.1</v>
      </c>
      <c r="T21" s="279">
        <f t="shared" si="1"/>
        <v>12.2</v>
      </c>
      <c r="U21" s="168">
        <v>14</v>
      </c>
    </row>
    <row r="22" spans="5:21" ht="15.75" thickBot="1">
      <c r="E22" s="749" t="s">
        <v>307</v>
      </c>
      <c r="F22" s="437" t="s">
        <v>242</v>
      </c>
      <c r="G22" s="435">
        <v>10</v>
      </c>
      <c r="H22" s="436">
        <v>20</v>
      </c>
      <c r="I22" s="38">
        <v>18</v>
      </c>
      <c r="J22" s="420">
        <v>17</v>
      </c>
      <c r="K22" s="420">
        <v>17</v>
      </c>
      <c r="L22" s="420">
        <v>17</v>
      </c>
      <c r="M22" s="420">
        <v>18</v>
      </c>
      <c r="N22" s="420">
        <v>15</v>
      </c>
      <c r="O22" s="420">
        <v>17</v>
      </c>
      <c r="P22" s="420">
        <v>17</v>
      </c>
      <c r="Q22" s="420">
        <v>14</v>
      </c>
      <c r="R22" s="420">
        <v>19</v>
      </c>
      <c r="S22" s="420">
        <v>17</v>
      </c>
      <c r="T22" s="420">
        <v>17</v>
      </c>
      <c r="U22" s="444">
        <v>20</v>
      </c>
    </row>
    <row r="23" spans="5:21" ht="15.75" thickBot="1">
      <c r="E23" s="749"/>
      <c r="F23" s="277" t="s">
        <v>243</v>
      </c>
      <c r="G23" s="280">
        <v>10</v>
      </c>
      <c r="H23" s="22">
        <v>10</v>
      </c>
      <c r="I23" s="41">
        <v>8</v>
      </c>
      <c r="J23" s="414">
        <v>7</v>
      </c>
      <c r="K23" s="414">
        <v>6</v>
      </c>
      <c r="L23" s="414">
        <v>10</v>
      </c>
      <c r="M23" s="414">
        <v>10</v>
      </c>
      <c r="N23" s="414">
        <v>10</v>
      </c>
      <c r="O23" s="414">
        <v>8</v>
      </c>
      <c r="P23" s="414">
        <v>10</v>
      </c>
      <c r="Q23" s="414">
        <v>6</v>
      </c>
      <c r="R23" s="414">
        <v>10</v>
      </c>
      <c r="S23" s="414">
        <v>10</v>
      </c>
      <c r="T23" s="414">
        <v>10</v>
      </c>
      <c r="U23" s="29">
        <v>10</v>
      </c>
    </row>
    <row r="24" spans="5:21" ht="15.75" thickBot="1">
      <c r="E24" s="749"/>
      <c r="F24" s="167" t="s">
        <v>244</v>
      </c>
      <c r="G24" s="20">
        <v>10</v>
      </c>
      <c r="H24" s="748">
        <v>40</v>
      </c>
      <c r="I24" s="955">
        <v>28</v>
      </c>
      <c r="J24" s="938">
        <v>32</v>
      </c>
      <c r="K24" s="938">
        <v>37</v>
      </c>
      <c r="L24" s="938">
        <v>37</v>
      </c>
      <c r="M24" s="938">
        <v>40</v>
      </c>
      <c r="N24" s="938">
        <v>40</v>
      </c>
      <c r="O24" s="938">
        <v>36</v>
      </c>
      <c r="P24" s="938">
        <v>39</v>
      </c>
      <c r="Q24" s="938">
        <v>32</v>
      </c>
      <c r="R24" s="938">
        <v>40</v>
      </c>
      <c r="S24" s="938">
        <v>38</v>
      </c>
      <c r="T24" s="938">
        <v>28</v>
      </c>
      <c r="U24" s="748">
        <v>40</v>
      </c>
    </row>
    <row r="25" spans="5:21" ht="15.75" thickBot="1">
      <c r="E25" s="749"/>
      <c r="F25" s="174" t="s">
        <v>245</v>
      </c>
      <c r="G25" s="20">
        <v>10</v>
      </c>
      <c r="H25" s="748"/>
      <c r="I25" s="955"/>
      <c r="J25" s="938"/>
      <c r="K25" s="938"/>
      <c r="L25" s="938"/>
      <c r="M25" s="938"/>
      <c r="N25" s="938"/>
      <c r="O25" s="938"/>
      <c r="P25" s="938"/>
      <c r="Q25" s="938"/>
      <c r="R25" s="938"/>
      <c r="S25" s="938"/>
      <c r="T25" s="938"/>
      <c r="U25" s="748"/>
    </row>
    <row r="26" spans="5:21" ht="15.75" thickBot="1">
      <c r="E26" s="749"/>
      <c r="F26" s="174" t="s">
        <v>246</v>
      </c>
      <c r="G26" s="9">
        <v>10</v>
      </c>
      <c r="H26" s="748"/>
      <c r="I26" s="955"/>
      <c r="J26" s="938"/>
      <c r="K26" s="938"/>
      <c r="L26" s="938"/>
      <c r="M26" s="938"/>
      <c r="N26" s="938"/>
      <c r="O26" s="938"/>
      <c r="P26" s="938"/>
      <c r="Q26" s="938"/>
      <c r="R26" s="938"/>
      <c r="S26" s="938"/>
      <c r="T26" s="938"/>
      <c r="U26" s="748"/>
    </row>
    <row r="27" spans="5:21" ht="15.75" thickBot="1">
      <c r="E27" s="749"/>
      <c r="F27" s="174" t="s">
        <v>247</v>
      </c>
      <c r="G27" s="9">
        <v>10</v>
      </c>
      <c r="H27" s="748"/>
      <c r="I27" s="955"/>
      <c r="J27" s="938"/>
      <c r="K27" s="938"/>
      <c r="L27" s="938"/>
      <c r="M27" s="938"/>
      <c r="N27" s="938"/>
      <c r="O27" s="938"/>
      <c r="P27" s="938"/>
      <c r="Q27" s="938"/>
      <c r="R27" s="938"/>
      <c r="S27" s="938"/>
      <c r="T27" s="938"/>
      <c r="U27" s="748"/>
    </row>
    <row r="28" spans="5:21" ht="15.75" customHeight="1" thickBot="1">
      <c r="E28" s="749"/>
      <c r="F28" s="431" t="s">
        <v>248</v>
      </c>
      <c r="G28" s="432">
        <v>30</v>
      </c>
      <c r="H28" s="440">
        <v>30</v>
      </c>
      <c r="I28" s="269">
        <v>26</v>
      </c>
      <c r="J28" s="419">
        <v>25</v>
      </c>
      <c r="K28" s="419">
        <v>25</v>
      </c>
      <c r="L28" s="419">
        <v>26</v>
      </c>
      <c r="M28" s="419">
        <v>27</v>
      </c>
      <c r="N28" s="419">
        <v>25</v>
      </c>
      <c r="O28" s="419">
        <v>26</v>
      </c>
      <c r="P28" s="419">
        <v>25</v>
      </c>
      <c r="Q28" s="419">
        <v>21</v>
      </c>
      <c r="R28" s="419">
        <v>27</v>
      </c>
      <c r="S28" s="419">
        <v>25</v>
      </c>
      <c r="T28" s="419">
        <v>27</v>
      </c>
      <c r="U28" s="445">
        <v>30</v>
      </c>
    </row>
    <row r="29" spans="5:21" ht="15.75" thickBot="1">
      <c r="E29" s="749"/>
      <c r="F29" s="178" t="s">
        <v>249</v>
      </c>
      <c r="G29" s="17">
        <v>20</v>
      </c>
      <c r="H29" s="18">
        <v>20</v>
      </c>
      <c r="I29" s="43">
        <v>20</v>
      </c>
      <c r="J29" s="416">
        <v>20</v>
      </c>
      <c r="K29" s="416">
        <v>20</v>
      </c>
      <c r="L29" s="416">
        <v>16</v>
      </c>
      <c r="M29" s="416">
        <v>15</v>
      </c>
      <c r="N29" s="416">
        <v>10</v>
      </c>
      <c r="O29" s="416">
        <v>20</v>
      </c>
      <c r="P29" s="416">
        <v>20</v>
      </c>
      <c r="Q29" s="416">
        <v>20</v>
      </c>
      <c r="R29" s="416">
        <v>20</v>
      </c>
      <c r="S29" s="416">
        <v>20</v>
      </c>
      <c r="T29" s="416">
        <v>20</v>
      </c>
      <c r="U29" s="18">
        <v>20</v>
      </c>
    </row>
    <row r="30" spans="5:21" ht="15.75" thickBot="1">
      <c r="E30" s="749"/>
      <c r="F30" s="685" t="s">
        <v>211</v>
      </c>
      <c r="G30" s="686"/>
      <c r="H30" s="88">
        <v>12</v>
      </c>
      <c r="I30" s="279">
        <f aca="true" t="shared" si="2" ref="I30:T30">SUM(I22:I29)/10</f>
        <v>10</v>
      </c>
      <c r="J30" s="279">
        <f t="shared" si="2"/>
        <v>10.1</v>
      </c>
      <c r="K30" s="279">
        <f t="shared" si="2"/>
        <v>10.5</v>
      </c>
      <c r="L30" s="279">
        <f t="shared" si="2"/>
        <v>10.6</v>
      </c>
      <c r="M30" s="279">
        <f t="shared" si="2"/>
        <v>11</v>
      </c>
      <c r="N30" s="279">
        <f t="shared" si="2"/>
        <v>10</v>
      </c>
      <c r="O30" s="279">
        <f t="shared" si="2"/>
        <v>10.7</v>
      </c>
      <c r="P30" s="279">
        <f t="shared" si="2"/>
        <v>11.1</v>
      </c>
      <c r="Q30" s="279">
        <f t="shared" si="2"/>
        <v>9.3</v>
      </c>
      <c r="R30" s="279">
        <f t="shared" si="2"/>
        <v>11.6</v>
      </c>
      <c r="S30" s="279">
        <f t="shared" si="2"/>
        <v>11</v>
      </c>
      <c r="T30" s="279">
        <f t="shared" si="2"/>
        <v>10.2</v>
      </c>
      <c r="U30" s="446">
        <v>12</v>
      </c>
    </row>
    <row r="31" spans="5:21" ht="15">
      <c r="E31" s="750" t="s">
        <v>306</v>
      </c>
      <c r="F31" s="442" t="s">
        <v>250</v>
      </c>
      <c r="G31" s="443">
        <v>10</v>
      </c>
      <c r="H31" s="436">
        <v>10</v>
      </c>
      <c r="I31" s="38">
        <v>8</v>
      </c>
      <c r="J31" s="420">
        <v>7</v>
      </c>
      <c r="K31" s="420">
        <v>9</v>
      </c>
      <c r="L31" s="420">
        <v>9</v>
      </c>
      <c r="M31" s="420">
        <v>9</v>
      </c>
      <c r="N31" s="420">
        <v>9</v>
      </c>
      <c r="O31" s="420">
        <v>9</v>
      </c>
      <c r="P31" s="420">
        <v>8</v>
      </c>
      <c r="Q31" s="420">
        <v>8</v>
      </c>
      <c r="R31" s="420">
        <v>9</v>
      </c>
      <c r="S31" s="420">
        <v>8</v>
      </c>
      <c r="T31" s="420">
        <v>9</v>
      </c>
      <c r="U31" s="436">
        <v>10</v>
      </c>
    </row>
    <row r="32" spans="5:21" ht="15">
      <c r="E32" s="751"/>
      <c r="F32" s="176" t="s">
        <v>251</v>
      </c>
      <c r="G32" s="9">
        <v>10</v>
      </c>
      <c r="H32" s="88">
        <v>10</v>
      </c>
      <c r="I32" s="41">
        <v>5</v>
      </c>
      <c r="J32" s="414">
        <v>0</v>
      </c>
      <c r="K32" s="414">
        <v>10</v>
      </c>
      <c r="L32" s="414">
        <v>10</v>
      </c>
      <c r="M32" s="414">
        <v>0</v>
      </c>
      <c r="N32" s="414">
        <v>10</v>
      </c>
      <c r="O32" s="414">
        <v>0</v>
      </c>
      <c r="P32" s="414">
        <v>0</v>
      </c>
      <c r="Q32" s="414">
        <v>10</v>
      </c>
      <c r="R32" s="414">
        <v>10</v>
      </c>
      <c r="S32" s="414">
        <v>0</v>
      </c>
      <c r="T32" s="414">
        <v>10</v>
      </c>
      <c r="U32" s="88">
        <v>10</v>
      </c>
    </row>
    <row r="33" spans="5:21" ht="15">
      <c r="E33" s="751"/>
      <c r="F33" s="167" t="s">
        <v>252</v>
      </c>
      <c r="G33" s="20">
        <v>10</v>
      </c>
      <c r="H33" s="711">
        <v>20</v>
      </c>
      <c r="I33" s="955">
        <v>20</v>
      </c>
      <c r="J33" s="938">
        <v>8</v>
      </c>
      <c r="K33" s="938">
        <v>20</v>
      </c>
      <c r="L33" s="938">
        <v>16</v>
      </c>
      <c r="M33" s="938">
        <v>20</v>
      </c>
      <c r="N33" s="938">
        <v>18</v>
      </c>
      <c r="O33" s="938">
        <v>14</v>
      </c>
      <c r="P33" s="938">
        <v>20</v>
      </c>
      <c r="Q33" s="938">
        <v>20</v>
      </c>
      <c r="R33" s="938">
        <v>20</v>
      </c>
      <c r="S33" s="938">
        <v>20</v>
      </c>
      <c r="T33" s="938">
        <v>20</v>
      </c>
      <c r="U33" s="711">
        <v>20</v>
      </c>
    </row>
    <row r="34" spans="5:21" ht="15">
      <c r="E34" s="751"/>
      <c r="F34" s="167" t="s">
        <v>253</v>
      </c>
      <c r="G34" s="20">
        <v>10</v>
      </c>
      <c r="H34" s="724"/>
      <c r="I34" s="955"/>
      <c r="J34" s="938"/>
      <c r="K34" s="938"/>
      <c r="L34" s="938"/>
      <c r="M34" s="938"/>
      <c r="N34" s="938"/>
      <c r="O34" s="938"/>
      <c r="P34" s="938"/>
      <c r="Q34" s="938"/>
      <c r="R34" s="938"/>
      <c r="S34" s="938"/>
      <c r="T34" s="938"/>
      <c r="U34" s="724"/>
    </row>
    <row r="35" spans="5:21" ht="15">
      <c r="E35" s="751"/>
      <c r="F35" s="167" t="s">
        <v>254</v>
      </c>
      <c r="G35" s="20"/>
      <c r="H35" s="712"/>
      <c r="I35" s="955"/>
      <c r="J35" s="938"/>
      <c r="K35" s="938"/>
      <c r="L35" s="938"/>
      <c r="M35" s="938"/>
      <c r="N35" s="938"/>
      <c r="O35" s="938"/>
      <c r="P35" s="938"/>
      <c r="Q35" s="938"/>
      <c r="R35" s="938"/>
      <c r="S35" s="938"/>
      <c r="T35" s="938"/>
      <c r="U35" s="712"/>
    </row>
    <row r="36" spans="5:21" ht="15">
      <c r="E36" s="751"/>
      <c r="F36" s="167" t="s">
        <v>255</v>
      </c>
      <c r="G36" s="20">
        <v>20</v>
      </c>
      <c r="H36" s="11">
        <v>20</v>
      </c>
      <c r="I36" s="269">
        <v>20</v>
      </c>
      <c r="J36" s="419">
        <v>8</v>
      </c>
      <c r="K36" s="419">
        <v>20</v>
      </c>
      <c r="L36" s="419">
        <v>12</v>
      </c>
      <c r="M36" s="419">
        <v>16</v>
      </c>
      <c r="N36" s="419">
        <v>20</v>
      </c>
      <c r="O36" s="419">
        <v>15</v>
      </c>
      <c r="P36" s="419">
        <v>20</v>
      </c>
      <c r="Q36" s="419">
        <v>20</v>
      </c>
      <c r="R36" s="419">
        <v>20</v>
      </c>
      <c r="S36" s="419">
        <v>15</v>
      </c>
      <c r="T36" s="419">
        <v>18</v>
      </c>
      <c r="U36" s="11">
        <v>20</v>
      </c>
    </row>
    <row r="37" spans="5:21" ht="15.75" thickBot="1">
      <c r="E37" s="751"/>
      <c r="F37" s="143" t="s">
        <v>256</v>
      </c>
      <c r="G37" s="14">
        <v>20</v>
      </c>
      <c r="H37" s="33">
        <v>20</v>
      </c>
      <c r="I37" s="43">
        <v>16</v>
      </c>
      <c r="J37" s="416">
        <v>0</v>
      </c>
      <c r="K37" s="416">
        <v>20</v>
      </c>
      <c r="L37" s="416">
        <v>20</v>
      </c>
      <c r="M37" s="416">
        <v>20</v>
      </c>
      <c r="N37" s="416">
        <v>20</v>
      </c>
      <c r="O37" s="416">
        <v>15</v>
      </c>
      <c r="P37" s="416">
        <v>20</v>
      </c>
      <c r="Q37" s="416">
        <v>18</v>
      </c>
      <c r="R37" s="416">
        <v>20</v>
      </c>
      <c r="S37" s="416">
        <v>20</v>
      </c>
      <c r="T37" s="416">
        <v>20</v>
      </c>
      <c r="U37" s="33">
        <v>20</v>
      </c>
    </row>
    <row r="38" spans="5:21" ht="15.75" thickBot="1">
      <c r="E38" s="751"/>
      <c r="F38" s="685" t="s">
        <v>211</v>
      </c>
      <c r="G38" s="686"/>
      <c r="H38" s="25">
        <v>8</v>
      </c>
      <c r="I38" s="267">
        <f aca="true" t="shared" si="3" ref="I38:T38">SUM(I31:I37)/10</f>
        <v>6.9</v>
      </c>
      <c r="J38" s="388">
        <f t="shared" si="3"/>
        <v>2.3</v>
      </c>
      <c r="K38" s="267">
        <f t="shared" si="3"/>
        <v>7.9</v>
      </c>
      <c r="L38" s="267">
        <f t="shared" si="3"/>
        <v>6.7</v>
      </c>
      <c r="M38" s="267">
        <f t="shared" si="3"/>
        <v>6.5</v>
      </c>
      <c r="N38" s="267">
        <f t="shared" si="3"/>
        <v>7.7</v>
      </c>
      <c r="O38" s="267">
        <f t="shared" si="3"/>
        <v>5.3</v>
      </c>
      <c r="P38" s="267">
        <f t="shared" si="3"/>
        <v>6.8</v>
      </c>
      <c r="Q38" s="267">
        <f t="shared" si="3"/>
        <v>7.6</v>
      </c>
      <c r="R38" s="267">
        <f t="shared" si="3"/>
        <v>7.9</v>
      </c>
      <c r="S38" s="267">
        <f t="shared" si="3"/>
        <v>6.3</v>
      </c>
      <c r="T38" s="267">
        <f t="shared" si="3"/>
        <v>7.7</v>
      </c>
      <c r="U38" s="25">
        <v>8</v>
      </c>
    </row>
    <row r="39" spans="5:21" ht="15">
      <c r="E39" s="879" t="s">
        <v>305</v>
      </c>
      <c r="F39" s="437" t="s">
        <v>257</v>
      </c>
      <c r="G39" s="435">
        <v>10</v>
      </c>
      <c r="H39" s="444">
        <v>10</v>
      </c>
      <c r="I39" s="38">
        <v>6</v>
      </c>
      <c r="J39" s="420">
        <v>2</v>
      </c>
      <c r="K39" s="420">
        <v>4</v>
      </c>
      <c r="L39" s="420">
        <v>8</v>
      </c>
      <c r="M39" s="420">
        <v>8</v>
      </c>
      <c r="N39" s="420">
        <v>7</v>
      </c>
      <c r="O39" s="420">
        <v>6</v>
      </c>
      <c r="P39" s="420">
        <v>3</v>
      </c>
      <c r="Q39" s="420">
        <v>5</v>
      </c>
      <c r="R39" s="420">
        <v>9</v>
      </c>
      <c r="S39" s="420">
        <v>4</v>
      </c>
      <c r="T39" s="420">
        <v>9</v>
      </c>
      <c r="U39" s="444">
        <v>10</v>
      </c>
    </row>
    <row r="40" spans="5:21" ht="15">
      <c r="E40" s="880"/>
      <c r="F40" s="182" t="s">
        <v>258</v>
      </c>
      <c r="G40" s="36">
        <v>10</v>
      </c>
      <c r="H40" s="22">
        <v>10</v>
      </c>
      <c r="I40" s="269">
        <v>5</v>
      </c>
      <c r="J40" s="419">
        <v>10</v>
      </c>
      <c r="K40" s="419">
        <v>1</v>
      </c>
      <c r="L40" s="419">
        <v>10</v>
      </c>
      <c r="M40" s="419">
        <v>10</v>
      </c>
      <c r="N40" s="419">
        <v>8</v>
      </c>
      <c r="O40" s="419">
        <v>10</v>
      </c>
      <c r="P40" s="419">
        <v>10</v>
      </c>
      <c r="Q40" s="419">
        <v>10</v>
      </c>
      <c r="R40" s="419">
        <v>10</v>
      </c>
      <c r="S40" s="419">
        <v>6</v>
      </c>
      <c r="T40" s="419">
        <v>10</v>
      </c>
      <c r="U40" s="29">
        <v>10</v>
      </c>
    </row>
    <row r="41" spans="5:21" ht="15">
      <c r="E41" s="880"/>
      <c r="F41" s="182" t="s">
        <v>259</v>
      </c>
      <c r="G41" s="36">
        <v>5</v>
      </c>
      <c r="H41" s="748">
        <v>10</v>
      </c>
      <c r="I41" s="955">
        <v>7</v>
      </c>
      <c r="J41" s="938">
        <v>2</v>
      </c>
      <c r="K41" s="938">
        <v>7</v>
      </c>
      <c r="L41" s="938">
        <v>8</v>
      </c>
      <c r="M41" s="938">
        <v>9</v>
      </c>
      <c r="N41" s="938">
        <v>9</v>
      </c>
      <c r="O41" s="938">
        <v>5</v>
      </c>
      <c r="P41" s="938">
        <v>8</v>
      </c>
      <c r="Q41" s="938">
        <v>9</v>
      </c>
      <c r="R41" s="938">
        <v>7</v>
      </c>
      <c r="S41" s="938">
        <v>6</v>
      </c>
      <c r="T41" s="938">
        <v>10</v>
      </c>
      <c r="U41" s="872">
        <v>10</v>
      </c>
    </row>
    <row r="42" spans="5:21" ht="15">
      <c r="E42" s="880"/>
      <c r="F42" s="182" t="s">
        <v>260</v>
      </c>
      <c r="G42" s="36">
        <v>5</v>
      </c>
      <c r="H42" s="748"/>
      <c r="I42" s="955"/>
      <c r="J42" s="938"/>
      <c r="K42" s="938"/>
      <c r="L42" s="938"/>
      <c r="M42" s="938"/>
      <c r="N42" s="938"/>
      <c r="O42" s="938"/>
      <c r="P42" s="938"/>
      <c r="Q42" s="938"/>
      <c r="R42" s="938"/>
      <c r="S42" s="938"/>
      <c r="T42" s="938"/>
      <c r="U42" s="873"/>
    </row>
    <row r="43" spans="5:21" ht="15.75" customHeight="1">
      <c r="E43" s="880"/>
      <c r="F43" s="182" t="s">
        <v>261</v>
      </c>
      <c r="G43" s="36">
        <v>10</v>
      </c>
      <c r="H43" s="22">
        <v>10</v>
      </c>
      <c r="I43" s="269">
        <v>7</v>
      </c>
      <c r="J43" s="419">
        <v>10</v>
      </c>
      <c r="K43" s="419">
        <v>5</v>
      </c>
      <c r="L43" s="419">
        <v>10</v>
      </c>
      <c r="M43" s="419">
        <v>10</v>
      </c>
      <c r="N43" s="419">
        <v>8</v>
      </c>
      <c r="O43" s="419">
        <v>18</v>
      </c>
      <c r="P43" s="419">
        <v>7</v>
      </c>
      <c r="Q43" s="419">
        <v>10</v>
      </c>
      <c r="R43" s="419">
        <v>9</v>
      </c>
      <c r="S43" s="419">
        <v>10</v>
      </c>
      <c r="T43" s="419">
        <v>7</v>
      </c>
      <c r="U43" s="81">
        <v>10</v>
      </c>
    </row>
    <row r="44" spans="5:21" ht="15.75" thickBot="1">
      <c r="E44" s="880"/>
      <c r="F44" s="458" t="s">
        <v>262</v>
      </c>
      <c r="G44" s="441">
        <v>10</v>
      </c>
      <c r="H44" s="449">
        <v>10</v>
      </c>
      <c r="I44" s="43">
        <v>9</v>
      </c>
      <c r="J44" s="416">
        <v>8</v>
      </c>
      <c r="K44" s="416">
        <v>9</v>
      </c>
      <c r="L44" s="416">
        <v>9</v>
      </c>
      <c r="M44" s="416">
        <v>9</v>
      </c>
      <c r="N44" s="416">
        <v>9</v>
      </c>
      <c r="O44" s="416">
        <v>9</v>
      </c>
      <c r="P44" s="416">
        <v>8</v>
      </c>
      <c r="Q44" s="416">
        <v>8</v>
      </c>
      <c r="R44" s="416">
        <v>0</v>
      </c>
      <c r="S44" s="416">
        <v>9</v>
      </c>
      <c r="T44" s="416">
        <v>9</v>
      </c>
      <c r="U44" s="449">
        <v>10</v>
      </c>
    </row>
    <row r="45" spans="5:21" ht="15.75" thickBot="1">
      <c r="E45" s="881"/>
      <c r="F45" s="882" t="s">
        <v>211</v>
      </c>
      <c r="G45" s="883"/>
      <c r="H45" s="84">
        <v>5</v>
      </c>
      <c r="I45" s="282">
        <f aca="true" t="shared" si="4" ref="I45:T45">SUM(I39:I44)/10</f>
        <v>3.4</v>
      </c>
      <c r="J45" s="282">
        <f t="shared" si="4"/>
        <v>3.2</v>
      </c>
      <c r="K45" s="389">
        <f t="shared" si="4"/>
        <v>2.6</v>
      </c>
      <c r="L45" s="282">
        <f t="shared" si="4"/>
        <v>4.5</v>
      </c>
      <c r="M45" s="282">
        <f t="shared" si="4"/>
        <v>4.6</v>
      </c>
      <c r="N45" s="282">
        <f t="shared" si="4"/>
        <v>4.1</v>
      </c>
      <c r="O45" s="282">
        <f t="shared" si="4"/>
        <v>4.8</v>
      </c>
      <c r="P45" s="282">
        <f t="shared" si="4"/>
        <v>3.6</v>
      </c>
      <c r="Q45" s="282">
        <f t="shared" si="4"/>
        <v>4.2</v>
      </c>
      <c r="R45" s="282">
        <f t="shared" si="4"/>
        <v>3.5</v>
      </c>
      <c r="S45" s="282">
        <f t="shared" si="4"/>
        <v>3.5</v>
      </c>
      <c r="T45" s="282">
        <f t="shared" si="4"/>
        <v>4.5</v>
      </c>
      <c r="U45" s="25">
        <v>5</v>
      </c>
    </row>
    <row r="46" spans="5:21" ht="15.75">
      <c r="E46" s="283"/>
      <c r="F46" s="259"/>
      <c r="G46" s="284"/>
      <c r="H46" s="145"/>
      <c r="I46" s="392"/>
      <c r="J46" s="392"/>
      <c r="K46" s="392"/>
      <c r="L46" s="392"/>
      <c r="M46" s="392"/>
      <c r="N46" s="392"/>
      <c r="O46" s="392"/>
      <c r="P46" s="392"/>
      <c r="Q46" s="392"/>
      <c r="R46" s="392"/>
      <c r="S46" s="392"/>
      <c r="T46" s="392"/>
      <c r="U46" s="292"/>
    </row>
    <row r="47" spans="5:21" ht="15.75">
      <c r="E47" s="966" t="s">
        <v>344</v>
      </c>
      <c r="F47" s="927"/>
      <c r="G47" s="967"/>
      <c r="H47" s="522">
        <f aca="true" t="shared" si="5" ref="H47:U47">SUM(H14+H21+H30+H38+H45)</f>
        <v>51</v>
      </c>
      <c r="I47" s="391">
        <f>SUM(I14+I21+I30+I38+I45)</f>
        <v>39.9</v>
      </c>
      <c r="J47" s="391">
        <f t="shared" si="5"/>
        <v>36</v>
      </c>
      <c r="K47" s="391">
        <f t="shared" si="5"/>
        <v>43.1</v>
      </c>
      <c r="L47" s="391">
        <f t="shared" si="5"/>
        <v>44</v>
      </c>
      <c r="M47" s="391">
        <f t="shared" si="5"/>
        <v>44.6</v>
      </c>
      <c r="N47" s="391">
        <f t="shared" si="5"/>
        <v>44.6</v>
      </c>
      <c r="O47" s="391">
        <f t="shared" si="5"/>
        <v>42.19999999999999</v>
      </c>
      <c r="P47" s="391">
        <f t="shared" si="5"/>
        <v>44.1</v>
      </c>
      <c r="Q47" s="391">
        <f t="shared" si="5"/>
        <v>40.4</v>
      </c>
      <c r="R47" s="391">
        <f t="shared" si="5"/>
        <v>45.1</v>
      </c>
      <c r="S47" s="391">
        <f t="shared" si="5"/>
        <v>43.9</v>
      </c>
      <c r="T47" s="391">
        <f t="shared" si="5"/>
        <v>44.400000000000006</v>
      </c>
      <c r="U47" s="522">
        <f t="shared" si="5"/>
        <v>51</v>
      </c>
    </row>
    <row r="48" spans="5:21" ht="16.5" thickBot="1">
      <c r="E48" s="895"/>
      <c r="F48" s="896"/>
      <c r="G48" s="897"/>
      <c r="H48" s="345"/>
      <c r="I48" s="337"/>
      <c r="J48" s="337"/>
      <c r="K48" s="337"/>
      <c r="L48" s="337"/>
      <c r="M48" s="337"/>
      <c r="N48" s="337"/>
      <c r="O48" s="337"/>
      <c r="P48" s="337"/>
      <c r="Q48" s="337"/>
      <c r="R48" s="337"/>
      <c r="S48" s="337"/>
      <c r="T48" s="337"/>
      <c r="U48" s="89"/>
    </row>
    <row r="49" spans="5:21" ht="15">
      <c r="E49" s="750" t="s">
        <v>304</v>
      </c>
      <c r="F49" s="442" t="s">
        <v>263</v>
      </c>
      <c r="G49" s="443">
        <v>10</v>
      </c>
      <c r="H49" s="436">
        <v>10</v>
      </c>
      <c r="I49" s="50">
        <v>10</v>
      </c>
      <c r="J49" s="421">
        <v>10</v>
      </c>
      <c r="K49" s="421">
        <v>10</v>
      </c>
      <c r="L49" s="421">
        <v>10</v>
      </c>
      <c r="M49" s="421">
        <v>9</v>
      </c>
      <c r="N49" s="421">
        <v>10</v>
      </c>
      <c r="O49" s="421">
        <v>10</v>
      </c>
      <c r="P49" s="421">
        <v>10</v>
      </c>
      <c r="Q49" s="421">
        <v>10</v>
      </c>
      <c r="R49" s="421">
        <v>9</v>
      </c>
      <c r="S49" s="421">
        <v>10</v>
      </c>
      <c r="T49" s="421">
        <v>10</v>
      </c>
      <c r="U49" s="436">
        <v>10</v>
      </c>
    </row>
    <row r="50" spans="5:21" ht="15">
      <c r="E50" s="751"/>
      <c r="F50" s="261"/>
      <c r="G50" s="57"/>
      <c r="H50" s="88"/>
      <c r="I50" s="424"/>
      <c r="J50" s="425"/>
      <c r="K50" s="425"/>
      <c r="L50" s="425"/>
      <c r="M50" s="425"/>
      <c r="N50" s="425"/>
      <c r="O50" s="425"/>
      <c r="P50" s="425"/>
      <c r="Q50" s="425"/>
      <c r="R50" s="425"/>
      <c r="S50" s="425"/>
      <c r="T50" s="425"/>
      <c r="U50" s="88"/>
    </row>
    <row r="51" spans="5:21" ht="15">
      <c r="E51" s="884"/>
      <c r="F51" s="795" t="s">
        <v>264</v>
      </c>
      <c r="G51" s="9">
        <v>20</v>
      </c>
      <c r="H51" s="724">
        <v>20</v>
      </c>
      <c r="I51" s="954">
        <v>20</v>
      </c>
      <c r="J51" s="941">
        <v>20</v>
      </c>
      <c r="K51" s="941">
        <v>20</v>
      </c>
      <c r="L51" s="941">
        <v>14</v>
      </c>
      <c r="M51" s="941">
        <v>20</v>
      </c>
      <c r="N51" s="941">
        <v>20</v>
      </c>
      <c r="O51" s="941">
        <v>14</v>
      </c>
      <c r="P51" s="941">
        <v>20</v>
      </c>
      <c r="Q51" s="941">
        <v>10</v>
      </c>
      <c r="R51" s="941">
        <v>20</v>
      </c>
      <c r="S51" s="941">
        <v>20</v>
      </c>
      <c r="T51" s="941">
        <v>8</v>
      </c>
      <c r="U51" s="724">
        <v>20</v>
      </c>
    </row>
    <row r="52" spans="5:21" ht="15">
      <c r="E52" s="884"/>
      <c r="F52" s="795"/>
      <c r="G52" s="61" t="s">
        <v>73</v>
      </c>
      <c r="H52" s="724"/>
      <c r="I52" s="955"/>
      <c r="J52" s="938"/>
      <c r="K52" s="938"/>
      <c r="L52" s="938"/>
      <c r="M52" s="938"/>
      <c r="N52" s="938"/>
      <c r="O52" s="938"/>
      <c r="P52" s="938"/>
      <c r="Q52" s="938"/>
      <c r="R52" s="938"/>
      <c r="S52" s="938"/>
      <c r="T52" s="938"/>
      <c r="U52" s="724"/>
    </row>
    <row r="53" spans="5:21" ht="15">
      <c r="E53" s="884"/>
      <c r="F53" s="795"/>
      <c r="G53" s="61" t="s">
        <v>67</v>
      </c>
      <c r="H53" s="724"/>
      <c r="I53" s="955"/>
      <c r="J53" s="938"/>
      <c r="K53" s="938"/>
      <c r="L53" s="938"/>
      <c r="M53" s="938"/>
      <c r="N53" s="938"/>
      <c r="O53" s="938"/>
      <c r="P53" s="938"/>
      <c r="Q53" s="938"/>
      <c r="R53" s="938"/>
      <c r="S53" s="938"/>
      <c r="T53" s="938"/>
      <c r="U53" s="724"/>
    </row>
    <row r="54" spans="5:21" ht="15.75" customHeight="1">
      <c r="E54" s="884"/>
      <c r="F54" s="886"/>
      <c r="G54" s="61" t="s">
        <v>68</v>
      </c>
      <c r="H54" s="712"/>
      <c r="I54" s="955"/>
      <c r="J54" s="938"/>
      <c r="K54" s="938"/>
      <c r="L54" s="938"/>
      <c r="M54" s="938"/>
      <c r="N54" s="938"/>
      <c r="O54" s="938"/>
      <c r="P54" s="938"/>
      <c r="Q54" s="938"/>
      <c r="R54" s="938"/>
      <c r="S54" s="938"/>
      <c r="T54" s="938"/>
      <c r="U54" s="712"/>
    </row>
    <row r="55" spans="5:21" ht="15">
      <c r="E55" s="884"/>
      <c r="F55" s="863" t="s">
        <v>240</v>
      </c>
      <c r="G55" s="20">
        <v>4</v>
      </c>
      <c r="H55" s="748">
        <v>10</v>
      </c>
      <c r="I55" s="955">
        <v>10</v>
      </c>
      <c r="J55" s="938">
        <v>8</v>
      </c>
      <c r="K55" s="938">
        <v>10</v>
      </c>
      <c r="L55" s="938">
        <v>9</v>
      </c>
      <c r="M55" s="938">
        <v>9</v>
      </c>
      <c r="N55" s="938">
        <v>10</v>
      </c>
      <c r="O55" s="938">
        <v>10</v>
      </c>
      <c r="P55" s="938">
        <v>10</v>
      </c>
      <c r="Q55" s="938">
        <v>8</v>
      </c>
      <c r="R55" s="938">
        <v>10</v>
      </c>
      <c r="S55" s="938">
        <v>6</v>
      </c>
      <c r="T55" s="938">
        <v>9</v>
      </c>
      <c r="U55" s="748">
        <v>10</v>
      </c>
    </row>
    <row r="56" spans="5:21" ht="15">
      <c r="E56" s="884"/>
      <c r="F56" s="863"/>
      <c r="G56" s="20">
        <v>2</v>
      </c>
      <c r="H56" s="748"/>
      <c r="I56" s="955"/>
      <c r="J56" s="938"/>
      <c r="K56" s="938"/>
      <c r="L56" s="938"/>
      <c r="M56" s="938"/>
      <c r="N56" s="938"/>
      <c r="O56" s="938"/>
      <c r="P56" s="938"/>
      <c r="Q56" s="938"/>
      <c r="R56" s="938"/>
      <c r="S56" s="938"/>
      <c r="T56" s="938"/>
      <c r="U56" s="748"/>
    </row>
    <row r="57" spans="5:21" ht="15">
      <c r="E57" s="884"/>
      <c r="F57" s="863"/>
      <c r="G57" s="20">
        <v>2</v>
      </c>
      <c r="H57" s="748"/>
      <c r="I57" s="955"/>
      <c r="J57" s="938"/>
      <c r="K57" s="938"/>
      <c r="L57" s="938"/>
      <c r="M57" s="938"/>
      <c r="N57" s="938"/>
      <c r="O57" s="938"/>
      <c r="P57" s="938"/>
      <c r="Q57" s="938"/>
      <c r="R57" s="938"/>
      <c r="S57" s="938"/>
      <c r="T57" s="938"/>
      <c r="U57" s="748"/>
    </row>
    <row r="58" spans="5:21" ht="15">
      <c r="E58" s="884"/>
      <c r="F58" s="863"/>
      <c r="G58" s="20">
        <v>2</v>
      </c>
      <c r="H58" s="748"/>
      <c r="I58" s="955"/>
      <c r="J58" s="938"/>
      <c r="K58" s="938"/>
      <c r="L58" s="938"/>
      <c r="M58" s="938"/>
      <c r="N58" s="938"/>
      <c r="O58" s="938"/>
      <c r="P58" s="938"/>
      <c r="Q58" s="938"/>
      <c r="R58" s="938"/>
      <c r="S58" s="938"/>
      <c r="T58" s="938"/>
      <c r="U58" s="748"/>
    </row>
    <row r="59" spans="5:21" ht="15">
      <c r="E59" s="884"/>
      <c r="F59" s="261" t="s">
        <v>265</v>
      </c>
      <c r="G59" s="20">
        <v>10</v>
      </c>
      <c r="H59" s="88">
        <v>10</v>
      </c>
      <c r="I59" s="955">
        <v>10</v>
      </c>
      <c r="J59" s="938">
        <v>10</v>
      </c>
      <c r="K59" s="938">
        <v>10</v>
      </c>
      <c r="L59" s="938">
        <v>8</v>
      </c>
      <c r="M59" s="938">
        <v>10</v>
      </c>
      <c r="N59" s="938">
        <v>10</v>
      </c>
      <c r="O59" s="938">
        <v>7</v>
      </c>
      <c r="P59" s="938">
        <v>10</v>
      </c>
      <c r="Q59" s="938">
        <v>10</v>
      </c>
      <c r="R59" s="938">
        <v>10</v>
      </c>
      <c r="S59" s="938">
        <v>10</v>
      </c>
      <c r="T59" s="938">
        <v>10</v>
      </c>
      <c r="U59" s="724">
        <v>10</v>
      </c>
    </row>
    <row r="60" spans="5:21" ht="15">
      <c r="E60" s="884"/>
      <c r="F60" s="261"/>
      <c r="G60" s="61" t="s">
        <v>67</v>
      </c>
      <c r="H60" s="88"/>
      <c r="I60" s="955"/>
      <c r="J60" s="938"/>
      <c r="K60" s="938"/>
      <c r="L60" s="938"/>
      <c r="M60" s="938"/>
      <c r="N60" s="938"/>
      <c r="O60" s="938"/>
      <c r="P60" s="938"/>
      <c r="Q60" s="938"/>
      <c r="R60" s="938"/>
      <c r="S60" s="938"/>
      <c r="T60" s="938"/>
      <c r="U60" s="724"/>
    </row>
    <row r="61" spans="5:21" ht="15">
      <c r="E61" s="884"/>
      <c r="F61" s="261"/>
      <c r="G61" s="61" t="s">
        <v>66</v>
      </c>
      <c r="H61" s="88"/>
      <c r="I61" s="955"/>
      <c r="J61" s="938"/>
      <c r="K61" s="938"/>
      <c r="L61" s="938"/>
      <c r="M61" s="938"/>
      <c r="N61" s="938"/>
      <c r="O61" s="938"/>
      <c r="P61" s="938"/>
      <c r="Q61" s="938"/>
      <c r="R61" s="938"/>
      <c r="S61" s="938"/>
      <c r="T61" s="938"/>
      <c r="U61" s="724"/>
    </row>
    <row r="62" spans="5:21" ht="15.75" customHeight="1">
      <c r="E62" s="884"/>
      <c r="F62" s="261"/>
      <c r="G62" s="61" t="s">
        <v>68</v>
      </c>
      <c r="H62" s="88"/>
      <c r="I62" s="955"/>
      <c r="J62" s="938"/>
      <c r="K62" s="938"/>
      <c r="L62" s="938"/>
      <c r="M62" s="938"/>
      <c r="N62" s="938"/>
      <c r="O62" s="938"/>
      <c r="P62" s="938"/>
      <c r="Q62" s="938"/>
      <c r="R62" s="938"/>
      <c r="S62" s="938"/>
      <c r="T62" s="938"/>
      <c r="U62" s="724"/>
    </row>
    <row r="63" spans="5:21" ht="15.75" thickBot="1">
      <c r="E63" s="884"/>
      <c r="F63" s="262"/>
      <c r="G63" s="62" t="s">
        <v>74</v>
      </c>
      <c r="H63" s="263"/>
      <c r="I63" s="956"/>
      <c r="J63" s="939"/>
      <c r="K63" s="939"/>
      <c r="L63" s="939"/>
      <c r="M63" s="939"/>
      <c r="N63" s="939"/>
      <c r="O63" s="939"/>
      <c r="P63" s="939"/>
      <c r="Q63" s="939"/>
      <c r="R63" s="939"/>
      <c r="S63" s="939"/>
      <c r="T63" s="939"/>
      <c r="U63" s="725"/>
    </row>
    <row r="64" spans="5:21" ht="15.75" thickBot="1">
      <c r="E64" s="885"/>
      <c r="F64" s="685" t="s">
        <v>211</v>
      </c>
      <c r="G64" s="686"/>
      <c r="H64" s="85">
        <v>5</v>
      </c>
      <c r="I64" s="279">
        <f aca="true" t="shared" si="6" ref="I64:T64">SUM(I49:I63)/10</f>
        <v>5</v>
      </c>
      <c r="J64" s="279">
        <f t="shared" si="6"/>
        <v>4.8</v>
      </c>
      <c r="K64" s="279">
        <f t="shared" si="6"/>
        <v>5</v>
      </c>
      <c r="L64" s="279">
        <f t="shared" si="6"/>
        <v>4.1</v>
      </c>
      <c r="M64" s="279">
        <f t="shared" si="6"/>
        <v>4.8</v>
      </c>
      <c r="N64" s="279">
        <f t="shared" si="6"/>
        <v>5</v>
      </c>
      <c r="O64" s="279">
        <f t="shared" si="6"/>
        <v>4.1</v>
      </c>
      <c r="P64" s="279">
        <f t="shared" si="6"/>
        <v>5</v>
      </c>
      <c r="Q64" s="279">
        <f t="shared" si="6"/>
        <v>3.8</v>
      </c>
      <c r="R64" s="279">
        <f t="shared" si="6"/>
        <v>4.9</v>
      </c>
      <c r="S64" s="279">
        <f t="shared" si="6"/>
        <v>4.6</v>
      </c>
      <c r="T64" s="279">
        <f t="shared" si="6"/>
        <v>3.7</v>
      </c>
      <c r="U64" s="25">
        <v>5</v>
      </c>
    </row>
    <row r="65" spans="5:21" ht="15">
      <c r="E65" s="750" t="s">
        <v>303</v>
      </c>
      <c r="F65" s="863" t="s">
        <v>266</v>
      </c>
      <c r="G65" s="20">
        <v>13</v>
      </c>
      <c r="H65" s="723">
        <v>20</v>
      </c>
      <c r="I65" s="957">
        <v>20</v>
      </c>
      <c r="J65" s="940">
        <v>8</v>
      </c>
      <c r="K65" s="940">
        <v>13</v>
      </c>
      <c r="L65" s="940">
        <v>19</v>
      </c>
      <c r="M65" s="940">
        <v>20</v>
      </c>
      <c r="N65" s="940">
        <v>20</v>
      </c>
      <c r="O65" s="940">
        <v>20</v>
      </c>
      <c r="P65" s="940">
        <v>20</v>
      </c>
      <c r="Q65" s="940">
        <v>7</v>
      </c>
      <c r="R65" s="940">
        <v>14.5</v>
      </c>
      <c r="S65" s="940">
        <v>10</v>
      </c>
      <c r="T65" s="940">
        <v>13</v>
      </c>
      <c r="U65" s="723">
        <v>20</v>
      </c>
    </row>
    <row r="66" spans="5:21" ht="15">
      <c r="E66" s="751"/>
      <c r="F66" s="863"/>
      <c r="G66" s="61" t="s">
        <v>70</v>
      </c>
      <c r="H66" s="724"/>
      <c r="I66" s="957"/>
      <c r="J66" s="940"/>
      <c r="K66" s="940"/>
      <c r="L66" s="940"/>
      <c r="M66" s="940"/>
      <c r="N66" s="940"/>
      <c r="O66" s="940"/>
      <c r="P66" s="940"/>
      <c r="Q66" s="940"/>
      <c r="R66" s="940"/>
      <c r="S66" s="940"/>
      <c r="T66" s="940"/>
      <c r="U66" s="724"/>
    </row>
    <row r="67" spans="5:21" ht="16.5" customHeight="1">
      <c r="E67" s="751"/>
      <c r="F67" s="863"/>
      <c r="G67" s="61" t="s">
        <v>69</v>
      </c>
      <c r="H67" s="724"/>
      <c r="I67" s="957"/>
      <c r="J67" s="940"/>
      <c r="K67" s="940"/>
      <c r="L67" s="940"/>
      <c r="M67" s="940"/>
      <c r="N67" s="940"/>
      <c r="O67" s="940"/>
      <c r="P67" s="940"/>
      <c r="Q67" s="940"/>
      <c r="R67" s="940"/>
      <c r="S67" s="940"/>
      <c r="T67" s="940"/>
      <c r="U67" s="724"/>
    </row>
    <row r="68" spans="5:21" ht="15">
      <c r="E68" s="751"/>
      <c r="F68" s="182" t="s">
        <v>237</v>
      </c>
      <c r="G68" s="20">
        <v>2</v>
      </c>
      <c r="H68" s="724"/>
      <c r="I68" s="957"/>
      <c r="J68" s="940"/>
      <c r="K68" s="940"/>
      <c r="L68" s="940"/>
      <c r="M68" s="940"/>
      <c r="N68" s="940"/>
      <c r="O68" s="940"/>
      <c r="P68" s="940"/>
      <c r="Q68" s="940"/>
      <c r="R68" s="940"/>
      <c r="S68" s="940"/>
      <c r="T68" s="940"/>
      <c r="U68" s="724"/>
    </row>
    <row r="69" spans="5:21" ht="15" customHeight="1">
      <c r="E69" s="751"/>
      <c r="F69" s="182" t="s">
        <v>238</v>
      </c>
      <c r="G69" s="20">
        <v>5</v>
      </c>
      <c r="H69" s="712"/>
      <c r="I69" s="954"/>
      <c r="J69" s="941"/>
      <c r="K69" s="941"/>
      <c r="L69" s="941"/>
      <c r="M69" s="941"/>
      <c r="N69" s="941"/>
      <c r="O69" s="941"/>
      <c r="P69" s="941"/>
      <c r="Q69" s="941"/>
      <c r="R69" s="941"/>
      <c r="S69" s="941"/>
      <c r="T69" s="941"/>
      <c r="U69" s="712"/>
    </row>
    <row r="70" spans="5:21" ht="15">
      <c r="E70" s="751"/>
      <c r="F70" s="182" t="s">
        <v>269</v>
      </c>
      <c r="G70" s="20">
        <v>5</v>
      </c>
      <c r="H70" s="711">
        <v>20</v>
      </c>
      <c r="I70" s="961">
        <v>18</v>
      </c>
      <c r="J70" s="942">
        <v>9</v>
      </c>
      <c r="K70" s="942">
        <v>18</v>
      </c>
      <c r="L70" s="942">
        <v>19</v>
      </c>
      <c r="M70" s="942">
        <v>18</v>
      </c>
      <c r="N70" s="942">
        <v>18</v>
      </c>
      <c r="O70" s="942">
        <v>18</v>
      </c>
      <c r="P70" s="942">
        <v>20</v>
      </c>
      <c r="Q70" s="942">
        <v>16</v>
      </c>
      <c r="R70" s="942">
        <v>18</v>
      </c>
      <c r="S70" s="942">
        <v>17</v>
      </c>
      <c r="T70" s="942">
        <v>17</v>
      </c>
      <c r="U70" s="711">
        <v>20</v>
      </c>
    </row>
    <row r="71" spans="5:21" ht="15">
      <c r="E71" s="751"/>
      <c r="F71" s="182" t="s">
        <v>270</v>
      </c>
      <c r="G71" s="20">
        <v>5</v>
      </c>
      <c r="H71" s="724"/>
      <c r="I71" s="957"/>
      <c r="J71" s="940"/>
      <c r="K71" s="940"/>
      <c r="L71" s="940"/>
      <c r="M71" s="940"/>
      <c r="N71" s="940"/>
      <c r="O71" s="940"/>
      <c r="P71" s="940"/>
      <c r="Q71" s="940"/>
      <c r="R71" s="940"/>
      <c r="S71" s="940"/>
      <c r="T71" s="940"/>
      <c r="U71" s="724"/>
    </row>
    <row r="72" spans="5:21" ht="15.75" customHeight="1">
      <c r="E72" s="751"/>
      <c r="F72" s="182" t="s">
        <v>271</v>
      </c>
      <c r="G72" s="20">
        <v>3</v>
      </c>
      <c r="H72" s="724"/>
      <c r="I72" s="957"/>
      <c r="J72" s="940"/>
      <c r="K72" s="940"/>
      <c r="L72" s="940"/>
      <c r="M72" s="940"/>
      <c r="N72" s="940"/>
      <c r="O72" s="940"/>
      <c r="P72" s="940"/>
      <c r="Q72" s="940"/>
      <c r="R72" s="940"/>
      <c r="S72" s="940"/>
      <c r="T72" s="940"/>
      <c r="U72" s="724"/>
    </row>
    <row r="73" spans="5:21" ht="15">
      <c r="E73" s="751"/>
      <c r="F73" s="182" t="s">
        <v>272</v>
      </c>
      <c r="G73" s="20">
        <v>3</v>
      </c>
      <c r="H73" s="724"/>
      <c r="I73" s="957"/>
      <c r="J73" s="940"/>
      <c r="K73" s="940"/>
      <c r="L73" s="940"/>
      <c r="M73" s="940"/>
      <c r="N73" s="940"/>
      <c r="O73" s="940"/>
      <c r="P73" s="940"/>
      <c r="Q73" s="940"/>
      <c r="R73" s="940"/>
      <c r="S73" s="940"/>
      <c r="T73" s="940"/>
      <c r="U73" s="724"/>
    </row>
    <row r="74" spans="5:21" ht="15">
      <c r="E74" s="751"/>
      <c r="F74" s="182" t="s">
        <v>281</v>
      </c>
      <c r="G74" s="20">
        <v>3</v>
      </c>
      <c r="H74" s="724"/>
      <c r="I74" s="957"/>
      <c r="J74" s="940"/>
      <c r="K74" s="940"/>
      <c r="L74" s="940"/>
      <c r="M74" s="940"/>
      <c r="N74" s="940"/>
      <c r="O74" s="940"/>
      <c r="P74" s="940"/>
      <c r="Q74" s="940"/>
      <c r="R74" s="940"/>
      <c r="S74" s="940"/>
      <c r="T74" s="940"/>
      <c r="U74" s="724"/>
    </row>
    <row r="75" spans="2:21" ht="15">
      <c r="B75" s="260"/>
      <c r="C75" s="260"/>
      <c r="D75" s="99"/>
      <c r="E75" s="751"/>
      <c r="F75" s="182" t="s">
        <v>282</v>
      </c>
      <c r="G75" s="20">
        <v>1</v>
      </c>
      <c r="H75" s="340"/>
      <c r="I75" s="957"/>
      <c r="J75" s="940"/>
      <c r="K75" s="940"/>
      <c r="L75" s="940"/>
      <c r="M75" s="940"/>
      <c r="N75" s="940"/>
      <c r="O75" s="940"/>
      <c r="P75" s="940"/>
      <c r="Q75" s="940"/>
      <c r="R75" s="940"/>
      <c r="S75" s="940"/>
      <c r="T75" s="940"/>
      <c r="U75" s="11"/>
    </row>
    <row r="76" spans="2:21" ht="15.75" thickBot="1">
      <c r="B76" s="260"/>
      <c r="C76" s="260"/>
      <c r="D76" s="99"/>
      <c r="E76" s="751"/>
      <c r="F76" s="458" t="s">
        <v>268</v>
      </c>
      <c r="G76" s="459">
        <v>20</v>
      </c>
      <c r="H76" s="447">
        <v>20</v>
      </c>
      <c r="I76" s="265">
        <v>19</v>
      </c>
      <c r="J76" s="265">
        <v>19</v>
      </c>
      <c r="K76" s="265">
        <v>19</v>
      </c>
      <c r="L76" s="265">
        <v>19</v>
      </c>
      <c r="M76" s="265">
        <v>19</v>
      </c>
      <c r="N76" s="265">
        <v>19</v>
      </c>
      <c r="O76" s="265">
        <v>19</v>
      </c>
      <c r="P76" s="265">
        <v>19</v>
      </c>
      <c r="Q76" s="265">
        <v>19</v>
      </c>
      <c r="R76" s="265">
        <v>19</v>
      </c>
      <c r="S76" s="265">
        <v>19</v>
      </c>
      <c r="T76" s="265">
        <v>19</v>
      </c>
      <c r="U76" s="447">
        <v>20</v>
      </c>
    </row>
    <row r="77" spans="2:21" ht="15.75" customHeight="1" thickBot="1">
      <c r="B77" s="260"/>
      <c r="C77" s="260"/>
      <c r="D77" s="99"/>
      <c r="E77" s="752"/>
      <c r="F77" s="685" t="s">
        <v>211</v>
      </c>
      <c r="G77" s="686"/>
      <c r="H77" s="25">
        <v>6</v>
      </c>
      <c r="I77" s="279">
        <f>SUM(I65:I76)/10</f>
        <v>5.7</v>
      </c>
      <c r="J77" s="387">
        <f aca="true" t="shared" si="7" ref="J77:T77">SUM(J65:J76)/10</f>
        <v>3.6</v>
      </c>
      <c r="K77" s="279">
        <f t="shared" si="7"/>
        <v>5</v>
      </c>
      <c r="L77" s="279">
        <f t="shared" si="7"/>
        <v>5.7</v>
      </c>
      <c r="M77" s="279">
        <f t="shared" si="7"/>
        <v>5.7</v>
      </c>
      <c r="N77" s="279">
        <f t="shared" si="7"/>
        <v>5.7</v>
      </c>
      <c r="O77" s="279">
        <f t="shared" si="7"/>
        <v>5.7</v>
      </c>
      <c r="P77" s="279">
        <f t="shared" si="7"/>
        <v>5.9</v>
      </c>
      <c r="Q77" s="279">
        <f t="shared" si="7"/>
        <v>4.2</v>
      </c>
      <c r="R77" s="279">
        <f t="shared" si="7"/>
        <v>5.15</v>
      </c>
      <c r="S77" s="279">
        <f t="shared" si="7"/>
        <v>4.6</v>
      </c>
      <c r="T77" s="279">
        <f t="shared" si="7"/>
        <v>4.9</v>
      </c>
      <c r="U77" s="25">
        <v>6</v>
      </c>
    </row>
    <row r="78" spans="2:21" ht="15">
      <c r="B78" s="260"/>
      <c r="C78" s="260"/>
      <c r="D78" s="99"/>
      <c r="E78" s="751" t="s">
        <v>284</v>
      </c>
      <c r="F78" s="460" t="s">
        <v>273</v>
      </c>
      <c r="G78" s="461">
        <v>10</v>
      </c>
      <c r="H78" s="448">
        <v>10</v>
      </c>
      <c r="I78" s="38">
        <v>10</v>
      </c>
      <c r="J78" s="420">
        <v>9</v>
      </c>
      <c r="K78" s="420">
        <v>10</v>
      </c>
      <c r="L78" s="420">
        <v>10</v>
      </c>
      <c r="M78" s="420">
        <v>10</v>
      </c>
      <c r="N78" s="420">
        <v>10</v>
      </c>
      <c r="O78" s="420">
        <v>9</v>
      </c>
      <c r="P78" s="420">
        <v>10</v>
      </c>
      <c r="Q78" s="420">
        <v>10</v>
      </c>
      <c r="R78" s="420">
        <v>10</v>
      </c>
      <c r="S78" s="420">
        <v>10</v>
      </c>
      <c r="T78" s="420">
        <v>10</v>
      </c>
      <c r="U78" s="448">
        <v>10</v>
      </c>
    </row>
    <row r="79" spans="5:21" ht="15">
      <c r="E79" s="751"/>
      <c r="F79" s="174" t="s">
        <v>274</v>
      </c>
      <c r="G79" s="41">
        <v>4</v>
      </c>
      <c r="H79" s="748">
        <v>20</v>
      </c>
      <c r="I79" s="957">
        <v>20</v>
      </c>
      <c r="J79" s="940">
        <v>7</v>
      </c>
      <c r="K79" s="940">
        <v>16</v>
      </c>
      <c r="L79" s="940">
        <v>20</v>
      </c>
      <c r="M79" s="940">
        <v>10</v>
      </c>
      <c r="N79" s="940">
        <v>14</v>
      </c>
      <c r="O79" s="940">
        <v>10</v>
      </c>
      <c r="P79" s="940">
        <v>20</v>
      </c>
      <c r="Q79" s="940">
        <v>8</v>
      </c>
      <c r="R79" s="940">
        <v>20</v>
      </c>
      <c r="S79" s="940">
        <v>20</v>
      </c>
      <c r="T79" s="940">
        <v>19</v>
      </c>
      <c r="U79" s="711">
        <v>20</v>
      </c>
    </row>
    <row r="80" spans="5:21" ht="15">
      <c r="E80" s="751"/>
      <c r="F80" s="174" t="s">
        <v>275</v>
      </c>
      <c r="G80" s="41">
        <v>2</v>
      </c>
      <c r="H80" s="748"/>
      <c r="I80" s="957"/>
      <c r="J80" s="940"/>
      <c r="K80" s="940"/>
      <c r="L80" s="940"/>
      <c r="M80" s="940"/>
      <c r="N80" s="940"/>
      <c r="O80" s="940"/>
      <c r="P80" s="940"/>
      <c r="Q80" s="940"/>
      <c r="R80" s="940"/>
      <c r="S80" s="940"/>
      <c r="T80" s="940"/>
      <c r="U80" s="724"/>
    </row>
    <row r="81" spans="5:21" ht="15">
      <c r="E81" s="751"/>
      <c r="F81" s="174" t="s">
        <v>276</v>
      </c>
      <c r="G81" s="41">
        <v>2</v>
      </c>
      <c r="H81" s="748"/>
      <c r="I81" s="957"/>
      <c r="J81" s="940"/>
      <c r="K81" s="940"/>
      <c r="L81" s="940"/>
      <c r="M81" s="940"/>
      <c r="N81" s="940"/>
      <c r="O81" s="940"/>
      <c r="P81" s="940"/>
      <c r="Q81" s="940"/>
      <c r="R81" s="940"/>
      <c r="S81" s="940"/>
      <c r="T81" s="940"/>
      <c r="U81" s="724"/>
    </row>
    <row r="82" spans="5:21" ht="15">
      <c r="E82" s="751"/>
      <c r="F82" s="174" t="s">
        <v>277</v>
      </c>
      <c r="G82" s="41">
        <v>2</v>
      </c>
      <c r="H82" s="748"/>
      <c r="I82" s="957"/>
      <c r="J82" s="940"/>
      <c r="K82" s="940"/>
      <c r="L82" s="940"/>
      <c r="M82" s="940"/>
      <c r="N82" s="940"/>
      <c r="O82" s="940"/>
      <c r="P82" s="940"/>
      <c r="Q82" s="940"/>
      <c r="R82" s="940"/>
      <c r="S82" s="940"/>
      <c r="T82" s="940"/>
      <c r="U82" s="724"/>
    </row>
    <row r="83" spans="5:21" ht="15">
      <c r="E83" s="751"/>
      <c r="F83" s="174" t="s">
        <v>278</v>
      </c>
      <c r="G83" s="41">
        <v>5</v>
      </c>
      <c r="H83" s="748"/>
      <c r="I83" s="957"/>
      <c r="J83" s="940"/>
      <c r="K83" s="940"/>
      <c r="L83" s="940"/>
      <c r="M83" s="940"/>
      <c r="N83" s="940"/>
      <c r="O83" s="940"/>
      <c r="P83" s="940"/>
      <c r="Q83" s="940"/>
      <c r="R83" s="940"/>
      <c r="S83" s="940"/>
      <c r="T83" s="940"/>
      <c r="U83" s="724"/>
    </row>
    <row r="84" spans="5:21" ht="15">
      <c r="E84" s="751"/>
      <c r="F84" s="174" t="s">
        <v>279</v>
      </c>
      <c r="G84" s="41">
        <v>5</v>
      </c>
      <c r="H84" s="748"/>
      <c r="I84" s="954"/>
      <c r="J84" s="941"/>
      <c r="K84" s="941"/>
      <c r="L84" s="941"/>
      <c r="M84" s="941"/>
      <c r="N84" s="941"/>
      <c r="O84" s="941"/>
      <c r="P84" s="941"/>
      <c r="Q84" s="941"/>
      <c r="R84" s="941"/>
      <c r="S84" s="941"/>
      <c r="T84" s="941"/>
      <c r="U84" s="712"/>
    </row>
    <row r="85" spans="5:21" ht="15">
      <c r="E85" s="751"/>
      <c r="F85" s="174" t="s">
        <v>280</v>
      </c>
      <c r="G85" s="41">
        <v>10</v>
      </c>
      <c r="H85" s="748">
        <v>30</v>
      </c>
      <c r="I85" s="961">
        <v>20</v>
      </c>
      <c r="J85" s="942">
        <v>4</v>
      </c>
      <c r="K85" s="942">
        <v>4</v>
      </c>
      <c r="L85" s="942">
        <v>20</v>
      </c>
      <c r="M85" s="942">
        <v>10</v>
      </c>
      <c r="N85" s="942">
        <v>5</v>
      </c>
      <c r="O85" s="942">
        <v>12</v>
      </c>
      <c r="P85" s="942">
        <v>20</v>
      </c>
      <c r="Q85" s="942">
        <v>10</v>
      </c>
      <c r="R85" s="942">
        <v>20</v>
      </c>
      <c r="S85" s="942">
        <v>20</v>
      </c>
      <c r="T85" s="942">
        <v>12</v>
      </c>
      <c r="U85" s="711">
        <v>30</v>
      </c>
    </row>
    <row r="86" spans="5:21" ht="15.75" thickBot="1">
      <c r="E86" s="751"/>
      <c r="F86" s="175" t="s">
        <v>260</v>
      </c>
      <c r="G86" s="43">
        <v>20</v>
      </c>
      <c r="H86" s="711"/>
      <c r="I86" s="962"/>
      <c r="J86" s="945"/>
      <c r="K86" s="945"/>
      <c r="L86" s="945"/>
      <c r="M86" s="945"/>
      <c r="N86" s="945"/>
      <c r="O86" s="945"/>
      <c r="P86" s="945"/>
      <c r="Q86" s="945"/>
      <c r="R86" s="945"/>
      <c r="S86" s="945"/>
      <c r="T86" s="945"/>
      <c r="U86" s="725"/>
    </row>
    <row r="87" spans="5:21" ht="15.75" thickBot="1">
      <c r="E87" s="752"/>
      <c r="F87" s="685" t="s">
        <v>211</v>
      </c>
      <c r="G87" s="686"/>
      <c r="H87" s="168">
        <v>6</v>
      </c>
      <c r="I87" s="279">
        <f aca="true" t="shared" si="8" ref="I87:T87">SUM(I78:I85)/10</f>
        <v>5</v>
      </c>
      <c r="J87" s="387">
        <f t="shared" si="8"/>
        <v>2</v>
      </c>
      <c r="K87" s="387">
        <f t="shared" si="8"/>
        <v>3</v>
      </c>
      <c r="L87" s="279">
        <f t="shared" si="8"/>
        <v>5</v>
      </c>
      <c r="M87" s="387">
        <f t="shared" si="8"/>
        <v>3</v>
      </c>
      <c r="N87" s="387">
        <f t="shared" si="8"/>
        <v>2.9</v>
      </c>
      <c r="O87" s="387">
        <f t="shared" si="8"/>
        <v>3.1</v>
      </c>
      <c r="P87" s="279">
        <f t="shared" si="8"/>
        <v>5</v>
      </c>
      <c r="Q87" s="387">
        <f t="shared" si="8"/>
        <v>2.8</v>
      </c>
      <c r="R87" s="279">
        <f t="shared" si="8"/>
        <v>5</v>
      </c>
      <c r="S87" s="279">
        <f t="shared" si="8"/>
        <v>5</v>
      </c>
      <c r="T87" s="279">
        <f t="shared" si="8"/>
        <v>4.1</v>
      </c>
      <c r="U87" s="168">
        <v>6</v>
      </c>
    </row>
    <row r="88" spans="5:21" ht="15.75" thickBot="1">
      <c r="E88" s="749" t="s">
        <v>285</v>
      </c>
      <c r="F88" s="460" t="s">
        <v>288</v>
      </c>
      <c r="G88" s="461">
        <v>10</v>
      </c>
      <c r="H88" s="436">
        <v>10</v>
      </c>
      <c r="I88" s="38">
        <v>10</v>
      </c>
      <c r="J88" s="420">
        <v>10</v>
      </c>
      <c r="K88" s="420">
        <v>10</v>
      </c>
      <c r="L88" s="420">
        <v>10</v>
      </c>
      <c r="M88" s="420">
        <v>10</v>
      </c>
      <c r="N88" s="420">
        <v>10</v>
      </c>
      <c r="O88" s="420">
        <v>10</v>
      </c>
      <c r="P88" s="420">
        <v>10</v>
      </c>
      <c r="Q88" s="420">
        <v>9</v>
      </c>
      <c r="R88" s="420">
        <v>10</v>
      </c>
      <c r="S88" s="420">
        <v>10</v>
      </c>
      <c r="T88" s="420">
        <v>10</v>
      </c>
      <c r="U88" s="436">
        <v>10</v>
      </c>
    </row>
    <row r="89" spans="5:21" ht="15.75" customHeight="1" thickBot="1">
      <c r="E89" s="749"/>
      <c r="F89" s="173" t="s">
        <v>289</v>
      </c>
      <c r="G89" s="38">
        <v>5</v>
      </c>
      <c r="H89" s="11">
        <v>5</v>
      </c>
      <c r="I89" s="41">
        <v>5</v>
      </c>
      <c r="J89" s="414">
        <v>0</v>
      </c>
      <c r="K89" s="414">
        <v>5</v>
      </c>
      <c r="L89" s="414">
        <v>5</v>
      </c>
      <c r="M89" s="414">
        <v>5</v>
      </c>
      <c r="N89" s="414">
        <v>0</v>
      </c>
      <c r="O89" s="414">
        <v>5</v>
      </c>
      <c r="P89" s="414">
        <v>5</v>
      </c>
      <c r="Q89" s="414">
        <v>5</v>
      </c>
      <c r="R89" s="414">
        <v>5</v>
      </c>
      <c r="S89" s="414">
        <v>5</v>
      </c>
      <c r="T89" s="414">
        <v>5</v>
      </c>
      <c r="U89" s="11">
        <v>5</v>
      </c>
    </row>
    <row r="90" spans="5:21" ht="15.75" thickBot="1">
      <c r="E90" s="749"/>
      <c r="F90" s="174" t="s">
        <v>290</v>
      </c>
      <c r="G90" s="41">
        <v>5</v>
      </c>
      <c r="H90" s="22">
        <v>5</v>
      </c>
      <c r="I90" s="41">
        <v>5</v>
      </c>
      <c r="J90" s="414">
        <v>5</v>
      </c>
      <c r="K90" s="414">
        <v>5</v>
      </c>
      <c r="L90" s="414">
        <v>5</v>
      </c>
      <c r="M90" s="414">
        <v>4</v>
      </c>
      <c r="N90" s="414">
        <v>4</v>
      </c>
      <c r="O90" s="414">
        <v>5</v>
      </c>
      <c r="P90" s="414">
        <v>5</v>
      </c>
      <c r="Q90" s="414">
        <v>5</v>
      </c>
      <c r="R90" s="414">
        <v>5</v>
      </c>
      <c r="S90" s="414">
        <v>5</v>
      </c>
      <c r="T90" s="414">
        <v>5</v>
      </c>
      <c r="U90" s="22">
        <v>5</v>
      </c>
    </row>
    <row r="91" spans="5:21" ht="15.75" thickBot="1">
      <c r="E91" s="749"/>
      <c r="F91" s="175" t="s">
        <v>291</v>
      </c>
      <c r="G91" s="43">
        <v>10</v>
      </c>
      <c r="H91" s="18">
        <v>10</v>
      </c>
      <c r="I91" s="43">
        <v>10</v>
      </c>
      <c r="J91" s="416">
        <v>10</v>
      </c>
      <c r="K91" s="416">
        <v>10</v>
      </c>
      <c r="L91" s="416">
        <v>8</v>
      </c>
      <c r="M91" s="416">
        <v>8</v>
      </c>
      <c r="N91" s="416">
        <v>0</v>
      </c>
      <c r="O91" s="416">
        <v>10</v>
      </c>
      <c r="P91" s="416">
        <v>10</v>
      </c>
      <c r="Q91" s="416">
        <v>9</v>
      </c>
      <c r="R91" s="416">
        <v>10</v>
      </c>
      <c r="S91" s="416">
        <v>10</v>
      </c>
      <c r="T91" s="416">
        <v>10</v>
      </c>
      <c r="U91" s="18">
        <v>10</v>
      </c>
    </row>
    <row r="92" spans="5:21" ht="15.75" thickBot="1">
      <c r="E92" s="749"/>
      <c r="F92" s="890" t="s">
        <v>211</v>
      </c>
      <c r="G92" s="891"/>
      <c r="H92" s="168">
        <v>3</v>
      </c>
      <c r="I92" s="279">
        <f aca="true" t="shared" si="9" ref="I92:T92">SUM(I88:I91)/10</f>
        <v>3</v>
      </c>
      <c r="J92" s="279">
        <f t="shared" si="9"/>
        <v>2.5</v>
      </c>
      <c r="K92" s="279">
        <f t="shared" si="9"/>
        <v>3</v>
      </c>
      <c r="L92" s="279">
        <f t="shared" si="9"/>
        <v>2.8</v>
      </c>
      <c r="M92" s="279">
        <f t="shared" si="9"/>
        <v>2.7</v>
      </c>
      <c r="N92" s="387">
        <f t="shared" si="9"/>
        <v>1.4</v>
      </c>
      <c r="O92" s="279">
        <f t="shared" si="9"/>
        <v>3</v>
      </c>
      <c r="P92" s="279">
        <f t="shared" si="9"/>
        <v>3</v>
      </c>
      <c r="Q92" s="279">
        <f t="shared" si="9"/>
        <v>2.8</v>
      </c>
      <c r="R92" s="279">
        <f t="shared" si="9"/>
        <v>3</v>
      </c>
      <c r="S92" s="279">
        <f t="shared" si="9"/>
        <v>3</v>
      </c>
      <c r="T92" s="279">
        <f t="shared" si="9"/>
        <v>3</v>
      </c>
      <c r="U92" s="168">
        <v>3</v>
      </c>
    </row>
    <row r="93" spans="5:21" ht="15">
      <c r="E93" s="750" t="s">
        <v>283</v>
      </c>
      <c r="F93" s="181" t="s">
        <v>287</v>
      </c>
      <c r="G93" s="50">
        <v>20</v>
      </c>
      <c r="H93" s="723">
        <v>30</v>
      </c>
      <c r="I93" s="954">
        <v>30</v>
      </c>
      <c r="J93" s="941">
        <v>30</v>
      </c>
      <c r="K93" s="941">
        <v>30</v>
      </c>
      <c r="L93" s="941">
        <v>30</v>
      </c>
      <c r="M93" s="941">
        <v>28</v>
      </c>
      <c r="N93" s="941">
        <v>30</v>
      </c>
      <c r="O93" s="941">
        <v>28</v>
      </c>
      <c r="P93" s="941">
        <v>30</v>
      </c>
      <c r="Q93" s="941">
        <v>10</v>
      </c>
      <c r="R93" s="941">
        <v>28</v>
      </c>
      <c r="S93" s="941">
        <v>30</v>
      </c>
      <c r="T93" s="941">
        <v>30</v>
      </c>
      <c r="U93" s="747">
        <v>30</v>
      </c>
    </row>
    <row r="94" spans="5:21" ht="15">
      <c r="E94" s="751"/>
      <c r="F94" s="288" t="s">
        <v>237</v>
      </c>
      <c r="G94" s="264">
        <v>10</v>
      </c>
      <c r="H94" s="724"/>
      <c r="I94" s="961"/>
      <c r="J94" s="942"/>
      <c r="K94" s="942"/>
      <c r="L94" s="942"/>
      <c r="M94" s="942"/>
      <c r="N94" s="942"/>
      <c r="O94" s="942"/>
      <c r="P94" s="942"/>
      <c r="Q94" s="942"/>
      <c r="R94" s="942"/>
      <c r="S94" s="942"/>
      <c r="T94" s="942"/>
      <c r="U94" s="748"/>
    </row>
    <row r="95" spans="5:21" ht="15.75" thickBot="1">
      <c r="E95" s="751"/>
      <c r="F95" s="458" t="s">
        <v>286</v>
      </c>
      <c r="G95" s="459">
        <v>10</v>
      </c>
      <c r="H95" s="449">
        <v>10</v>
      </c>
      <c r="I95" s="43">
        <v>10</v>
      </c>
      <c r="J95" s="416">
        <v>10</v>
      </c>
      <c r="K95" s="416">
        <v>10</v>
      </c>
      <c r="L95" s="416">
        <v>10</v>
      </c>
      <c r="M95" s="416">
        <v>9</v>
      </c>
      <c r="N95" s="416">
        <v>10</v>
      </c>
      <c r="O95" s="416">
        <v>9</v>
      </c>
      <c r="P95" s="416">
        <v>10</v>
      </c>
      <c r="Q95" s="416">
        <v>8</v>
      </c>
      <c r="R95" s="416">
        <v>10</v>
      </c>
      <c r="S95" s="416">
        <v>9</v>
      </c>
      <c r="T95" s="416">
        <v>10</v>
      </c>
      <c r="U95" s="449">
        <v>10</v>
      </c>
    </row>
    <row r="96" spans="5:21" ht="15.75" thickBot="1">
      <c r="E96" s="752"/>
      <c r="F96" s="882" t="s">
        <v>211</v>
      </c>
      <c r="G96" s="883"/>
      <c r="H96" s="84">
        <v>4</v>
      </c>
      <c r="I96" s="267">
        <f>SUM(I93:I95)/10</f>
        <v>4</v>
      </c>
      <c r="J96" s="267">
        <f aca="true" t="shared" si="10" ref="J96:T96">SUM(J93:J95)/10</f>
        <v>4</v>
      </c>
      <c r="K96" s="267">
        <f t="shared" si="10"/>
        <v>4</v>
      </c>
      <c r="L96" s="267">
        <f t="shared" si="10"/>
        <v>4</v>
      </c>
      <c r="M96" s="267">
        <f t="shared" si="10"/>
        <v>3.7</v>
      </c>
      <c r="N96" s="267">
        <f t="shared" si="10"/>
        <v>4</v>
      </c>
      <c r="O96" s="267">
        <f t="shared" si="10"/>
        <v>3.7</v>
      </c>
      <c r="P96" s="267">
        <f t="shared" si="10"/>
        <v>4</v>
      </c>
      <c r="Q96" s="388">
        <f t="shared" si="10"/>
        <v>1.8</v>
      </c>
      <c r="R96" s="267">
        <f t="shared" si="10"/>
        <v>3.8</v>
      </c>
      <c r="S96" s="267">
        <f t="shared" si="10"/>
        <v>3.9</v>
      </c>
      <c r="T96" s="267">
        <f t="shared" si="10"/>
        <v>4</v>
      </c>
      <c r="U96" s="82">
        <f>SUM(U93:U95)/10</f>
        <v>4</v>
      </c>
    </row>
    <row r="97" spans="5:21" ht="16.5" thickBot="1">
      <c r="E97" s="869" t="s">
        <v>343</v>
      </c>
      <c r="F97" s="870"/>
      <c r="G97" s="871"/>
      <c r="H97" s="293">
        <f>SUM(H64+H77+H87+H92+H96)</f>
        <v>24</v>
      </c>
      <c r="I97" s="346">
        <f aca="true" t="shared" si="11" ref="I97:T97">SUM(I64+I77+I87+I92+I96)</f>
        <v>22.7</v>
      </c>
      <c r="J97" s="346">
        <f t="shared" si="11"/>
        <v>16.9</v>
      </c>
      <c r="K97" s="346">
        <f t="shared" si="11"/>
        <v>20</v>
      </c>
      <c r="L97" s="346">
        <f t="shared" si="11"/>
        <v>21.6</v>
      </c>
      <c r="M97" s="346">
        <f t="shared" si="11"/>
        <v>19.9</v>
      </c>
      <c r="N97" s="346">
        <f t="shared" si="11"/>
        <v>19</v>
      </c>
      <c r="O97" s="346">
        <f t="shared" si="11"/>
        <v>19.6</v>
      </c>
      <c r="P97" s="346">
        <f t="shared" si="11"/>
        <v>22.9</v>
      </c>
      <c r="Q97" s="346">
        <f t="shared" si="11"/>
        <v>15.400000000000002</v>
      </c>
      <c r="R97" s="346">
        <f t="shared" si="11"/>
        <v>21.85</v>
      </c>
      <c r="S97" s="346">
        <f t="shared" si="11"/>
        <v>21.099999999999998</v>
      </c>
      <c r="T97" s="346">
        <f t="shared" si="11"/>
        <v>19.700000000000003</v>
      </c>
      <c r="U97" s="347">
        <f>SUM(U64+U77+U87+U92+U96)</f>
        <v>24</v>
      </c>
    </row>
    <row r="98" spans="5:21" ht="15.75" customHeight="1" thickBot="1">
      <c r="E98" s="887" t="s">
        <v>345</v>
      </c>
      <c r="F98" s="888"/>
      <c r="G98" s="889"/>
      <c r="H98" s="524">
        <f>SUM(H47+H97)</f>
        <v>75</v>
      </c>
      <c r="I98" s="346">
        <f>SUM(I47+I97)</f>
        <v>62.599999999999994</v>
      </c>
      <c r="J98" s="346">
        <f>SUM(J47+J97)</f>
        <v>52.9</v>
      </c>
      <c r="K98" s="346">
        <f aca="true" t="shared" si="12" ref="K98:S98">SUM(K47+K97)</f>
        <v>63.1</v>
      </c>
      <c r="L98" s="346">
        <f t="shared" si="12"/>
        <v>65.6</v>
      </c>
      <c r="M98" s="346">
        <f t="shared" si="12"/>
        <v>64.5</v>
      </c>
      <c r="N98" s="346">
        <f t="shared" si="12"/>
        <v>63.6</v>
      </c>
      <c r="O98" s="346">
        <f t="shared" si="12"/>
        <v>61.79999999999999</v>
      </c>
      <c r="P98" s="346">
        <f t="shared" si="12"/>
        <v>67</v>
      </c>
      <c r="Q98" s="346">
        <f t="shared" si="12"/>
        <v>55.8</v>
      </c>
      <c r="R98" s="346">
        <f t="shared" si="12"/>
        <v>66.95</v>
      </c>
      <c r="S98" s="346">
        <f t="shared" si="12"/>
        <v>65</v>
      </c>
      <c r="T98" s="346">
        <f>SUM(T47+T97)</f>
        <v>64.10000000000001</v>
      </c>
      <c r="U98" s="523">
        <f>SUM(U47+U97)</f>
        <v>75</v>
      </c>
    </row>
    <row r="99" spans="5:21" ht="15.75" customHeight="1" thickBot="1">
      <c r="E99" s="289"/>
      <c r="F99" s="285"/>
      <c r="G99" s="281"/>
      <c r="H99" s="281"/>
      <c r="I99" s="947" t="s">
        <v>394</v>
      </c>
      <c r="J99" s="947">
        <v>36</v>
      </c>
      <c r="K99" s="947">
        <v>30</v>
      </c>
      <c r="L99" s="947">
        <v>17</v>
      </c>
      <c r="M99" s="947">
        <v>21</v>
      </c>
      <c r="N99" s="947">
        <v>28</v>
      </c>
      <c r="O99" s="947">
        <v>33</v>
      </c>
      <c r="P99" s="947">
        <v>14</v>
      </c>
      <c r="Q99" s="947">
        <v>35</v>
      </c>
      <c r="R99" s="947">
        <v>12</v>
      </c>
      <c r="S99" s="947">
        <v>13</v>
      </c>
      <c r="T99" s="947" t="s">
        <v>223</v>
      </c>
      <c r="U99" s="285"/>
    </row>
    <row r="100" spans="6:21" ht="16.5" thickBot="1">
      <c r="F100" s="180"/>
      <c r="G100" s="782" t="s">
        <v>35</v>
      </c>
      <c r="H100" s="860" t="s">
        <v>78</v>
      </c>
      <c r="I100" s="948"/>
      <c r="J100" s="948"/>
      <c r="K100" s="948"/>
      <c r="L100" s="948"/>
      <c r="M100" s="948"/>
      <c r="N100" s="948"/>
      <c r="O100" s="948"/>
      <c r="P100" s="948"/>
      <c r="Q100" s="948"/>
      <c r="R100" s="948"/>
      <c r="S100" s="948"/>
      <c r="T100" s="948"/>
      <c r="U100" s="911"/>
    </row>
    <row r="101" spans="6:21" ht="16.5" thickBot="1">
      <c r="F101" s="7" t="s">
        <v>34</v>
      </c>
      <c r="G101" s="783"/>
      <c r="H101" s="861"/>
      <c r="I101" s="949"/>
      <c r="J101" s="949"/>
      <c r="K101" s="949"/>
      <c r="L101" s="949"/>
      <c r="M101" s="949"/>
      <c r="N101" s="949"/>
      <c r="O101" s="949"/>
      <c r="P101" s="949"/>
      <c r="Q101" s="949"/>
      <c r="R101" s="949"/>
      <c r="S101" s="949"/>
      <c r="T101" s="949"/>
      <c r="U101" s="912"/>
    </row>
    <row r="102" spans="5:21" ht="15.75" thickBot="1">
      <c r="E102" s="749" t="s">
        <v>292</v>
      </c>
      <c r="F102" s="176"/>
      <c r="G102" s="9"/>
      <c r="H102" s="88"/>
      <c r="I102" s="341"/>
      <c r="J102" s="428"/>
      <c r="K102" s="428"/>
      <c r="L102" s="428"/>
      <c r="M102" s="428"/>
      <c r="N102" s="428"/>
      <c r="O102" s="428"/>
      <c r="P102" s="428"/>
      <c r="Q102" s="428"/>
      <c r="R102" s="428"/>
      <c r="S102" s="428"/>
      <c r="T102" s="428"/>
      <c r="U102" s="336"/>
    </row>
    <row r="103" spans="5:21" ht="15.75" thickBot="1">
      <c r="E103" s="749"/>
      <c r="F103" s="174" t="s">
        <v>293</v>
      </c>
      <c r="G103" s="41">
        <v>10</v>
      </c>
      <c r="H103" s="724">
        <v>24</v>
      </c>
      <c r="I103" s="955">
        <v>24</v>
      </c>
      <c r="J103" s="938">
        <v>17</v>
      </c>
      <c r="K103" s="938">
        <v>20</v>
      </c>
      <c r="L103" s="938">
        <v>18</v>
      </c>
      <c r="M103" s="938">
        <v>24</v>
      </c>
      <c r="N103" s="938">
        <v>22</v>
      </c>
      <c r="O103" s="938">
        <v>22</v>
      </c>
      <c r="P103" s="938">
        <v>18</v>
      </c>
      <c r="Q103" s="938">
        <v>20</v>
      </c>
      <c r="R103" s="938">
        <v>20</v>
      </c>
      <c r="S103" s="938">
        <v>12</v>
      </c>
      <c r="T103" s="938">
        <v>20</v>
      </c>
      <c r="U103" s="724">
        <v>24</v>
      </c>
    </row>
    <row r="104" spans="5:21" ht="15.75" thickBot="1">
      <c r="E104" s="749"/>
      <c r="F104" s="174" t="s">
        <v>294</v>
      </c>
      <c r="G104" s="41">
        <v>4</v>
      </c>
      <c r="H104" s="724"/>
      <c r="I104" s="955"/>
      <c r="J104" s="938"/>
      <c r="K104" s="938"/>
      <c r="L104" s="938"/>
      <c r="M104" s="938"/>
      <c r="N104" s="938"/>
      <c r="O104" s="938"/>
      <c r="P104" s="938"/>
      <c r="Q104" s="938"/>
      <c r="R104" s="938"/>
      <c r="S104" s="938"/>
      <c r="T104" s="938"/>
      <c r="U104" s="724"/>
    </row>
    <row r="105" spans="5:21" ht="15.75" thickBot="1">
      <c r="E105" s="749"/>
      <c r="F105" s="174" t="s">
        <v>295</v>
      </c>
      <c r="G105" s="41">
        <v>2</v>
      </c>
      <c r="H105" s="724"/>
      <c r="I105" s="955"/>
      <c r="J105" s="938"/>
      <c r="K105" s="938"/>
      <c r="L105" s="938"/>
      <c r="M105" s="938"/>
      <c r="N105" s="938"/>
      <c r="O105" s="938"/>
      <c r="P105" s="938"/>
      <c r="Q105" s="938"/>
      <c r="R105" s="938"/>
      <c r="S105" s="938"/>
      <c r="T105" s="938"/>
      <c r="U105" s="724"/>
    </row>
    <row r="106" spans="5:21" ht="15.75" thickBot="1">
      <c r="E106" s="749"/>
      <c r="F106" s="174" t="s">
        <v>296</v>
      </c>
      <c r="G106" s="41">
        <v>8</v>
      </c>
      <c r="H106" s="712"/>
      <c r="I106" s="955"/>
      <c r="J106" s="938"/>
      <c r="K106" s="938"/>
      <c r="L106" s="938"/>
      <c r="M106" s="938"/>
      <c r="N106" s="938"/>
      <c r="O106" s="938"/>
      <c r="P106" s="938"/>
      <c r="Q106" s="938"/>
      <c r="R106" s="938"/>
      <c r="S106" s="938"/>
      <c r="T106" s="938"/>
      <c r="U106" s="712"/>
    </row>
    <row r="107" spans="5:21" ht="15.75" thickBot="1">
      <c r="E107" s="749"/>
      <c r="F107" s="174" t="s">
        <v>297</v>
      </c>
      <c r="G107" s="41">
        <v>4</v>
      </c>
      <c r="H107" s="748">
        <v>6</v>
      </c>
      <c r="I107" s="955">
        <v>4</v>
      </c>
      <c r="J107" s="938">
        <v>6</v>
      </c>
      <c r="K107" s="938">
        <v>6</v>
      </c>
      <c r="L107" s="938">
        <v>4</v>
      </c>
      <c r="M107" s="938">
        <v>6</v>
      </c>
      <c r="N107" s="938">
        <v>5</v>
      </c>
      <c r="O107" s="938">
        <v>6</v>
      </c>
      <c r="P107" s="938">
        <v>6</v>
      </c>
      <c r="Q107" s="938">
        <v>5</v>
      </c>
      <c r="R107" s="938">
        <v>6</v>
      </c>
      <c r="S107" s="938">
        <v>6</v>
      </c>
      <c r="T107" s="938">
        <v>6</v>
      </c>
      <c r="U107" s="748">
        <v>6</v>
      </c>
    </row>
    <row r="108" spans="5:21" ht="15.75" thickBot="1">
      <c r="E108" s="749"/>
      <c r="F108" s="174" t="s">
        <v>267</v>
      </c>
      <c r="G108" s="41">
        <v>2</v>
      </c>
      <c r="H108" s="748"/>
      <c r="I108" s="955"/>
      <c r="J108" s="938"/>
      <c r="K108" s="938"/>
      <c r="L108" s="938"/>
      <c r="M108" s="938"/>
      <c r="N108" s="938"/>
      <c r="O108" s="938"/>
      <c r="P108" s="938"/>
      <c r="Q108" s="938"/>
      <c r="R108" s="938"/>
      <c r="S108" s="938"/>
      <c r="T108" s="938"/>
      <c r="U108" s="748"/>
    </row>
    <row r="109" spans="5:21" ht="15.75" thickBot="1">
      <c r="E109" s="749"/>
      <c r="F109" s="174" t="s">
        <v>298</v>
      </c>
      <c r="G109" s="41">
        <v>10</v>
      </c>
      <c r="H109" s="22">
        <v>10</v>
      </c>
      <c r="I109" s="41">
        <v>10</v>
      </c>
      <c r="J109" s="414">
        <v>10</v>
      </c>
      <c r="K109" s="414">
        <v>10</v>
      </c>
      <c r="L109" s="414">
        <v>10</v>
      </c>
      <c r="M109" s="414">
        <v>10</v>
      </c>
      <c r="N109" s="414">
        <v>5</v>
      </c>
      <c r="O109" s="414">
        <v>10</v>
      </c>
      <c r="P109" s="414">
        <v>10</v>
      </c>
      <c r="Q109" s="414">
        <v>10</v>
      </c>
      <c r="R109" s="414">
        <v>10</v>
      </c>
      <c r="S109" s="414">
        <v>10</v>
      </c>
      <c r="T109" s="414">
        <v>10</v>
      </c>
      <c r="U109" s="22">
        <v>10</v>
      </c>
    </row>
    <row r="110" spans="5:21" ht="15.75" thickBot="1">
      <c r="E110" s="749"/>
      <c r="F110" s="174" t="s">
        <v>299</v>
      </c>
      <c r="G110" s="41">
        <v>6</v>
      </c>
      <c r="H110" s="711">
        <v>10</v>
      </c>
      <c r="I110" s="955">
        <v>10</v>
      </c>
      <c r="J110" s="938">
        <v>9</v>
      </c>
      <c r="K110" s="938">
        <v>10</v>
      </c>
      <c r="L110" s="938">
        <v>10</v>
      </c>
      <c r="M110" s="938">
        <v>10</v>
      </c>
      <c r="N110" s="938">
        <v>10</v>
      </c>
      <c r="O110" s="938">
        <v>10</v>
      </c>
      <c r="P110" s="938">
        <v>10</v>
      </c>
      <c r="Q110" s="938">
        <v>10</v>
      </c>
      <c r="R110" s="938">
        <v>10</v>
      </c>
      <c r="S110" s="938">
        <v>9</v>
      </c>
      <c r="T110" s="938">
        <v>10</v>
      </c>
      <c r="U110" s="711">
        <v>10</v>
      </c>
    </row>
    <row r="111" spans="5:21" ht="15.75" customHeight="1" thickBot="1">
      <c r="E111" s="749"/>
      <c r="F111" s="174" t="s">
        <v>300</v>
      </c>
      <c r="G111" s="41">
        <v>2</v>
      </c>
      <c r="H111" s="724"/>
      <c r="I111" s="955"/>
      <c r="J111" s="938"/>
      <c r="K111" s="938"/>
      <c r="L111" s="938"/>
      <c r="M111" s="938"/>
      <c r="N111" s="938"/>
      <c r="O111" s="938"/>
      <c r="P111" s="938"/>
      <c r="Q111" s="938"/>
      <c r="R111" s="938"/>
      <c r="S111" s="938"/>
      <c r="T111" s="938"/>
      <c r="U111" s="724"/>
    </row>
    <row r="112" spans="5:21" ht="15.75" thickBot="1">
      <c r="E112" s="749"/>
      <c r="F112" s="175" t="s">
        <v>301</v>
      </c>
      <c r="G112" s="43">
        <v>2</v>
      </c>
      <c r="H112" s="725"/>
      <c r="I112" s="956"/>
      <c r="J112" s="939"/>
      <c r="K112" s="939"/>
      <c r="L112" s="939"/>
      <c r="M112" s="939"/>
      <c r="N112" s="939"/>
      <c r="O112" s="939"/>
      <c r="P112" s="939"/>
      <c r="Q112" s="939"/>
      <c r="R112" s="939"/>
      <c r="S112" s="939"/>
      <c r="T112" s="939"/>
      <c r="U112" s="725"/>
    </row>
    <row r="113" spans="5:21" ht="15.75" thickBot="1">
      <c r="E113" s="749"/>
      <c r="F113" s="685" t="s">
        <v>211</v>
      </c>
      <c r="G113" s="686"/>
      <c r="H113" s="85">
        <v>5</v>
      </c>
      <c r="I113" s="267">
        <f aca="true" t="shared" si="13" ref="I113:T113">SUM(I102:I112)/10</f>
        <v>4.8</v>
      </c>
      <c r="J113" s="267">
        <f t="shared" si="13"/>
        <v>4.2</v>
      </c>
      <c r="K113" s="267">
        <f t="shared" si="13"/>
        <v>4.6</v>
      </c>
      <c r="L113" s="267">
        <f t="shared" si="13"/>
        <v>4.2</v>
      </c>
      <c r="M113" s="267">
        <f t="shared" si="13"/>
        <v>5</v>
      </c>
      <c r="N113" s="267">
        <f t="shared" si="13"/>
        <v>4.2</v>
      </c>
      <c r="O113" s="267">
        <f t="shared" si="13"/>
        <v>4.8</v>
      </c>
      <c r="P113" s="267">
        <f t="shared" si="13"/>
        <v>4.4</v>
      </c>
      <c r="Q113" s="267">
        <f t="shared" si="13"/>
        <v>4.5</v>
      </c>
      <c r="R113" s="267">
        <f t="shared" si="13"/>
        <v>4.6</v>
      </c>
      <c r="S113" s="267">
        <f t="shared" si="13"/>
        <v>3.7</v>
      </c>
      <c r="T113" s="267">
        <f t="shared" si="13"/>
        <v>4.6</v>
      </c>
      <c r="U113" s="25">
        <v>5</v>
      </c>
    </row>
    <row r="114" spans="5:21" ht="15.75" thickBot="1">
      <c r="E114" s="749" t="s">
        <v>302</v>
      </c>
      <c r="F114" s="173" t="s">
        <v>322</v>
      </c>
      <c r="G114" s="38">
        <v>10</v>
      </c>
      <c r="H114" s="723">
        <v>20</v>
      </c>
      <c r="I114" s="954">
        <v>20</v>
      </c>
      <c r="J114" s="941">
        <v>15</v>
      </c>
      <c r="K114" s="941">
        <v>17</v>
      </c>
      <c r="L114" s="941">
        <v>20</v>
      </c>
      <c r="M114" s="941">
        <v>20</v>
      </c>
      <c r="N114" s="941">
        <v>16</v>
      </c>
      <c r="O114" s="941">
        <v>20</v>
      </c>
      <c r="P114" s="941">
        <v>20</v>
      </c>
      <c r="Q114" s="941">
        <v>20</v>
      </c>
      <c r="R114" s="941">
        <v>20</v>
      </c>
      <c r="S114" s="941">
        <v>18</v>
      </c>
      <c r="T114" s="941">
        <v>20</v>
      </c>
      <c r="U114" s="724">
        <v>20</v>
      </c>
    </row>
    <row r="115" spans="5:21" ht="15.75" thickBot="1">
      <c r="E115" s="749"/>
      <c r="F115" s="174" t="s">
        <v>323</v>
      </c>
      <c r="G115" s="41">
        <v>7</v>
      </c>
      <c r="H115" s="724"/>
      <c r="I115" s="955"/>
      <c r="J115" s="938"/>
      <c r="K115" s="938"/>
      <c r="L115" s="938"/>
      <c r="M115" s="938"/>
      <c r="N115" s="938"/>
      <c r="O115" s="938"/>
      <c r="P115" s="938"/>
      <c r="Q115" s="938"/>
      <c r="R115" s="938"/>
      <c r="S115" s="938"/>
      <c r="T115" s="938"/>
      <c r="U115" s="724"/>
    </row>
    <row r="116" spans="5:21" ht="15.75" thickBot="1">
      <c r="E116" s="749"/>
      <c r="F116" s="174" t="s">
        <v>324</v>
      </c>
      <c r="G116" s="41">
        <v>3</v>
      </c>
      <c r="H116" s="712"/>
      <c r="I116" s="955"/>
      <c r="J116" s="938"/>
      <c r="K116" s="938"/>
      <c r="L116" s="938"/>
      <c r="M116" s="938"/>
      <c r="N116" s="938"/>
      <c r="O116" s="938"/>
      <c r="P116" s="938"/>
      <c r="Q116" s="938"/>
      <c r="R116" s="938"/>
      <c r="S116" s="938"/>
      <c r="T116" s="938"/>
      <c r="U116" s="712"/>
    </row>
    <row r="117" spans="5:21" ht="15.75" thickBot="1">
      <c r="E117" s="749"/>
      <c r="F117" s="174"/>
      <c r="G117" s="41"/>
      <c r="H117" s="711">
        <v>20</v>
      </c>
      <c r="I117" s="961">
        <v>20</v>
      </c>
      <c r="J117" s="942">
        <v>8</v>
      </c>
      <c r="K117" s="942">
        <v>10</v>
      </c>
      <c r="L117" s="942">
        <v>15</v>
      </c>
      <c r="M117" s="942">
        <v>18</v>
      </c>
      <c r="N117" s="942">
        <v>6</v>
      </c>
      <c r="O117" s="942">
        <v>20</v>
      </c>
      <c r="P117" s="942">
        <v>8</v>
      </c>
      <c r="Q117" s="942">
        <v>16</v>
      </c>
      <c r="R117" s="942">
        <v>10</v>
      </c>
      <c r="S117" s="942">
        <v>6</v>
      </c>
      <c r="T117" s="942">
        <v>5</v>
      </c>
      <c r="U117" s="711">
        <v>20</v>
      </c>
    </row>
    <row r="118" spans="5:21" ht="15.75" customHeight="1" thickBot="1">
      <c r="E118" s="749"/>
      <c r="F118" s="174" t="s">
        <v>325</v>
      </c>
      <c r="G118" s="41">
        <v>10</v>
      </c>
      <c r="H118" s="724"/>
      <c r="I118" s="957"/>
      <c r="J118" s="940"/>
      <c r="K118" s="940"/>
      <c r="L118" s="940"/>
      <c r="M118" s="940"/>
      <c r="N118" s="940"/>
      <c r="O118" s="940"/>
      <c r="P118" s="940"/>
      <c r="Q118" s="940"/>
      <c r="R118" s="940"/>
      <c r="S118" s="940"/>
      <c r="T118" s="940"/>
      <c r="U118" s="724"/>
    </row>
    <row r="119" spans="5:21" ht="15.75" thickBot="1">
      <c r="E119" s="749"/>
      <c r="F119" s="174" t="s">
        <v>267</v>
      </c>
      <c r="G119" s="41">
        <v>4</v>
      </c>
      <c r="H119" s="724"/>
      <c r="I119" s="957"/>
      <c r="J119" s="940"/>
      <c r="K119" s="940"/>
      <c r="L119" s="940"/>
      <c r="M119" s="940"/>
      <c r="N119" s="940"/>
      <c r="O119" s="940"/>
      <c r="P119" s="940"/>
      <c r="Q119" s="940"/>
      <c r="R119" s="940"/>
      <c r="S119" s="940"/>
      <c r="T119" s="940"/>
      <c r="U119" s="724"/>
    </row>
    <row r="120" spans="5:21" ht="15.75" thickBot="1">
      <c r="E120" s="749"/>
      <c r="F120" s="174" t="s">
        <v>326</v>
      </c>
      <c r="G120" s="41">
        <v>4</v>
      </c>
      <c r="H120" s="724"/>
      <c r="I120" s="957"/>
      <c r="J120" s="940"/>
      <c r="K120" s="940"/>
      <c r="L120" s="940"/>
      <c r="M120" s="940"/>
      <c r="N120" s="940"/>
      <c r="O120" s="940"/>
      <c r="P120" s="940"/>
      <c r="Q120" s="940"/>
      <c r="R120" s="940"/>
      <c r="S120" s="940"/>
      <c r="T120" s="940"/>
      <c r="U120" s="724"/>
    </row>
    <row r="121" spans="5:21" ht="15.75" thickBot="1">
      <c r="E121" s="749"/>
      <c r="F121" s="175" t="s">
        <v>327</v>
      </c>
      <c r="G121" s="43">
        <v>2</v>
      </c>
      <c r="H121" s="725"/>
      <c r="I121" s="962"/>
      <c r="J121" s="945"/>
      <c r="K121" s="945"/>
      <c r="L121" s="945"/>
      <c r="M121" s="945"/>
      <c r="N121" s="945"/>
      <c r="O121" s="945"/>
      <c r="P121" s="945"/>
      <c r="Q121" s="945"/>
      <c r="R121" s="945"/>
      <c r="S121" s="945"/>
      <c r="T121" s="945"/>
      <c r="U121" s="725"/>
    </row>
    <row r="122" spans="5:21" ht="15.75" customHeight="1" thickBot="1">
      <c r="E122" s="749"/>
      <c r="F122" s="685" t="s">
        <v>211</v>
      </c>
      <c r="G122" s="686"/>
      <c r="H122" s="85">
        <v>4</v>
      </c>
      <c r="I122" s="267">
        <f aca="true" t="shared" si="14" ref="I122:T122">SUM(I114:I121)/10</f>
        <v>4</v>
      </c>
      <c r="J122" s="267">
        <f t="shared" si="14"/>
        <v>2.3</v>
      </c>
      <c r="K122" s="267">
        <f t="shared" si="14"/>
        <v>2.7</v>
      </c>
      <c r="L122" s="267">
        <f t="shared" si="14"/>
        <v>3.5</v>
      </c>
      <c r="M122" s="267">
        <f t="shared" si="14"/>
        <v>3.8</v>
      </c>
      <c r="N122" s="267">
        <f t="shared" si="14"/>
        <v>2.2</v>
      </c>
      <c r="O122" s="267">
        <f t="shared" si="14"/>
        <v>4</v>
      </c>
      <c r="P122" s="267">
        <f t="shared" si="14"/>
        <v>2.8</v>
      </c>
      <c r="Q122" s="267">
        <f t="shared" si="14"/>
        <v>3.6</v>
      </c>
      <c r="R122" s="267">
        <f t="shared" si="14"/>
        <v>3</v>
      </c>
      <c r="S122" s="267">
        <f t="shared" si="14"/>
        <v>2.4</v>
      </c>
      <c r="T122" s="267">
        <f t="shared" si="14"/>
        <v>2.5</v>
      </c>
      <c r="U122" s="25">
        <v>4</v>
      </c>
    </row>
    <row r="123" spans="5:21" ht="15.75" thickBot="1">
      <c r="E123" s="749" t="s">
        <v>310</v>
      </c>
      <c r="F123" s="181" t="s">
        <v>328</v>
      </c>
      <c r="G123" s="50">
        <v>5</v>
      </c>
      <c r="H123" s="723">
        <v>15</v>
      </c>
      <c r="I123" s="954">
        <v>15</v>
      </c>
      <c r="J123" s="941">
        <v>5</v>
      </c>
      <c r="K123" s="941">
        <v>12</v>
      </c>
      <c r="L123" s="941">
        <v>14</v>
      </c>
      <c r="M123" s="941">
        <v>12</v>
      </c>
      <c r="N123" s="941">
        <v>11</v>
      </c>
      <c r="O123" s="941">
        <v>13</v>
      </c>
      <c r="P123" s="941">
        <v>4</v>
      </c>
      <c r="Q123" s="941">
        <v>14</v>
      </c>
      <c r="R123" s="941">
        <v>13</v>
      </c>
      <c r="S123" s="941">
        <v>8.5</v>
      </c>
      <c r="T123" s="941">
        <v>15</v>
      </c>
      <c r="U123" s="724">
        <v>15</v>
      </c>
    </row>
    <row r="124" spans="5:21" ht="15.75" thickBot="1">
      <c r="E124" s="749"/>
      <c r="F124" s="174" t="s">
        <v>294</v>
      </c>
      <c r="G124" s="41">
        <v>3</v>
      </c>
      <c r="H124" s="724"/>
      <c r="I124" s="955"/>
      <c r="J124" s="938"/>
      <c r="K124" s="938"/>
      <c r="L124" s="938"/>
      <c r="M124" s="938"/>
      <c r="N124" s="938"/>
      <c r="O124" s="938"/>
      <c r="P124" s="938"/>
      <c r="Q124" s="938"/>
      <c r="R124" s="938"/>
      <c r="S124" s="938"/>
      <c r="T124" s="938"/>
      <c r="U124" s="724"/>
    </row>
    <row r="125" spans="5:21" ht="15.75" customHeight="1" thickBot="1">
      <c r="E125" s="749"/>
      <c r="F125" s="174" t="s">
        <v>295</v>
      </c>
      <c r="G125" s="41">
        <v>3</v>
      </c>
      <c r="H125" s="724"/>
      <c r="I125" s="955"/>
      <c r="J125" s="938"/>
      <c r="K125" s="938"/>
      <c r="L125" s="938"/>
      <c r="M125" s="938"/>
      <c r="N125" s="938"/>
      <c r="O125" s="938"/>
      <c r="P125" s="938"/>
      <c r="Q125" s="938"/>
      <c r="R125" s="938"/>
      <c r="S125" s="938"/>
      <c r="T125" s="938"/>
      <c r="U125" s="724"/>
    </row>
    <row r="126" spans="5:21" ht="15.75" thickBot="1">
      <c r="E126" s="749"/>
      <c r="F126" s="174" t="s">
        <v>329</v>
      </c>
      <c r="G126" s="41">
        <v>4</v>
      </c>
      <c r="H126" s="712"/>
      <c r="I126" s="955"/>
      <c r="J126" s="938"/>
      <c r="K126" s="938"/>
      <c r="L126" s="938"/>
      <c r="M126" s="938"/>
      <c r="N126" s="938"/>
      <c r="O126" s="938"/>
      <c r="P126" s="938"/>
      <c r="Q126" s="938"/>
      <c r="R126" s="938"/>
      <c r="S126" s="938"/>
      <c r="T126" s="938"/>
      <c r="U126" s="712"/>
    </row>
    <row r="127" spans="5:21" ht="15.75" thickBot="1">
      <c r="E127" s="749"/>
      <c r="F127" s="174" t="s">
        <v>330</v>
      </c>
      <c r="G127" s="41">
        <v>5</v>
      </c>
      <c r="H127" s="22">
        <v>5</v>
      </c>
      <c r="I127" s="41">
        <v>5</v>
      </c>
      <c r="J127" s="414">
        <v>5</v>
      </c>
      <c r="K127" s="414">
        <v>5</v>
      </c>
      <c r="L127" s="414">
        <v>4</v>
      </c>
      <c r="M127" s="414">
        <v>5</v>
      </c>
      <c r="N127" s="414">
        <v>4</v>
      </c>
      <c r="O127" s="414">
        <v>5</v>
      </c>
      <c r="P127" s="414">
        <v>5</v>
      </c>
      <c r="Q127" s="414">
        <v>3</v>
      </c>
      <c r="R127" s="414">
        <v>5</v>
      </c>
      <c r="S127" s="414">
        <v>4</v>
      </c>
      <c r="T127" s="414">
        <v>5</v>
      </c>
      <c r="U127" s="22">
        <v>5</v>
      </c>
    </row>
    <row r="128" spans="5:21" ht="15.75" thickBot="1">
      <c r="E128" s="749"/>
      <c r="F128" s="174" t="s">
        <v>331</v>
      </c>
      <c r="G128" s="41">
        <v>3</v>
      </c>
      <c r="H128" s="711">
        <v>10</v>
      </c>
      <c r="I128" s="955">
        <v>10</v>
      </c>
      <c r="J128" s="938">
        <v>3</v>
      </c>
      <c r="K128" s="938">
        <v>7</v>
      </c>
      <c r="L128" s="938">
        <v>6</v>
      </c>
      <c r="M128" s="938">
        <v>9</v>
      </c>
      <c r="N128" s="938">
        <v>9</v>
      </c>
      <c r="O128" s="938">
        <v>10</v>
      </c>
      <c r="P128" s="938">
        <v>3</v>
      </c>
      <c r="Q128" s="938">
        <v>7</v>
      </c>
      <c r="R128" s="938">
        <v>5</v>
      </c>
      <c r="S128" s="938">
        <v>7</v>
      </c>
      <c r="T128" s="938">
        <v>7</v>
      </c>
      <c r="U128" s="711">
        <v>10</v>
      </c>
    </row>
    <row r="129" spans="5:21" ht="15.75" thickBot="1">
      <c r="E129" s="749"/>
      <c r="F129" s="174" t="s">
        <v>332</v>
      </c>
      <c r="G129" s="41">
        <v>1</v>
      </c>
      <c r="H129" s="724"/>
      <c r="I129" s="955"/>
      <c r="J129" s="938"/>
      <c r="K129" s="938"/>
      <c r="L129" s="938"/>
      <c r="M129" s="938"/>
      <c r="N129" s="938"/>
      <c r="O129" s="938"/>
      <c r="P129" s="938"/>
      <c r="Q129" s="938"/>
      <c r="R129" s="938"/>
      <c r="S129" s="938"/>
      <c r="T129" s="938"/>
      <c r="U129" s="724"/>
    </row>
    <row r="130" spans="5:21" ht="15.75" thickBot="1">
      <c r="E130" s="749"/>
      <c r="F130" s="174" t="s">
        <v>333</v>
      </c>
      <c r="G130" s="41">
        <v>4</v>
      </c>
      <c r="H130" s="724"/>
      <c r="I130" s="955"/>
      <c r="J130" s="938"/>
      <c r="K130" s="938"/>
      <c r="L130" s="938"/>
      <c r="M130" s="938"/>
      <c r="N130" s="938"/>
      <c r="O130" s="938"/>
      <c r="P130" s="938"/>
      <c r="Q130" s="938"/>
      <c r="R130" s="938"/>
      <c r="S130" s="938"/>
      <c r="T130" s="938"/>
      <c r="U130" s="724"/>
    </row>
    <row r="131" spans="5:21" ht="15.75" customHeight="1" thickBot="1">
      <c r="E131" s="749"/>
      <c r="F131" s="174" t="s">
        <v>334</v>
      </c>
      <c r="G131" s="41">
        <v>1</v>
      </c>
      <c r="H131" s="724"/>
      <c r="I131" s="955"/>
      <c r="J131" s="938"/>
      <c r="K131" s="938"/>
      <c r="L131" s="938"/>
      <c r="M131" s="938"/>
      <c r="N131" s="938"/>
      <c r="O131" s="938"/>
      <c r="P131" s="938"/>
      <c r="Q131" s="938"/>
      <c r="R131" s="938"/>
      <c r="S131" s="938"/>
      <c r="T131" s="938"/>
      <c r="U131" s="724"/>
    </row>
    <row r="132" spans="5:21" ht="15.75" thickBot="1">
      <c r="E132" s="749"/>
      <c r="F132" s="174" t="s">
        <v>335</v>
      </c>
      <c r="G132" s="41">
        <v>1</v>
      </c>
      <c r="H132" s="712"/>
      <c r="I132" s="955"/>
      <c r="J132" s="938"/>
      <c r="K132" s="938"/>
      <c r="L132" s="938"/>
      <c r="M132" s="938"/>
      <c r="N132" s="938"/>
      <c r="O132" s="938"/>
      <c r="P132" s="938"/>
      <c r="Q132" s="938"/>
      <c r="R132" s="938"/>
      <c r="S132" s="938"/>
      <c r="T132" s="938"/>
      <c r="U132" s="712"/>
    </row>
    <row r="133" spans="5:21" ht="15.75" thickBot="1">
      <c r="E133" s="749"/>
      <c r="F133" s="174" t="s">
        <v>336</v>
      </c>
      <c r="G133" s="41">
        <v>5</v>
      </c>
      <c r="H133" s="864">
        <v>10</v>
      </c>
      <c r="I133" s="955">
        <v>10</v>
      </c>
      <c r="J133" s="938">
        <v>10</v>
      </c>
      <c r="K133" s="938">
        <v>10</v>
      </c>
      <c r="L133" s="938">
        <v>10</v>
      </c>
      <c r="M133" s="938">
        <v>10</v>
      </c>
      <c r="N133" s="938">
        <v>10</v>
      </c>
      <c r="O133" s="938">
        <v>10</v>
      </c>
      <c r="P133" s="938">
        <v>10</v>
      </c>
      <c r="Q133" s="938">
        <v>8</v>
      </c>
      <c r="R133" s="938">
        <v>10</v>
      </c>
      <c r="S133" s="938">
        <v>10</v>
      </c>
      <c r="T133" s="938">
        <v>10</v>
      </c>
      <c r="U133" s="711">
        <v>10</v>
      </c>
    </row>
    <row r="134" spans="5:21" ht="15.75" thickBot="1">
      <c r="E134" s="749"/>
      <c r="F134" s="175" t="s">
        <v>267</v>
      </c>
      <c r="G134" s="43">
        <v>5</v>
      </c>
      <c r="H134" s="865"/>
      <c r="I134" s="956"/>
      <c r="J134" s="939"/>
      <c r="K134" s="939"/>
      <c r="L134" s="939"/>
      <c r="M134" s="939"/>
      <c r="N134" s="939"/>
      <c r="O134" s="939"/>
      <c r="P134" s="939"/>
      <c r="Q134" s="939"/>
      <c r="R134" s="939"/>
      <c r="S134" s="939"/>
      <c r="T134" s="939"/>
      <c r="U134" s="725"/>
    </row>
    <row r="135" spans="5:21" ht="15.75" thickBot="1">
      <c r="E135" s="750"/>
      <c r="F135" s="687" t="s">
        <v>211</v>
      </c>
      <c r="G135" s="899"/>
      <c r="H135" s="25">
        <v>4</v>
      </c>
      <c r="I135" s="279">
        <f aca="true" t="shared" si="15" ref="I135:T135">SUM(I123:I133)/10</f>
        <v>4</v>
      </c>
      <c r="J135" s="279">
        <f t="shared" si="15"/>
        <v>2.3</v>
      </c>
      <c r="K135" s="279">
        <f t="shared" si="15"/>
        <v>3.4</v>
      </c>
      <c r="L135" s="279">
        <f t="shared" si="15"/>
        <v>3.4</v>
      </c>
      <c r="M135" s="279">
        <f t="shared" si="15"/>
        <v>3.6</v>
      </c>
      <c r="N135" s="279">
        <f t="shared" si="15"/>
        <v>3.4</v>
      </c>
      <c r="O135" s="279">
        <f t="shared" si="15"/>
        <v>3.8</v>
      </c>
      <c r="P135" s="279">
        <f t="shared" si="15"/>
        <v>2.2</v>
      </c>
      <c r="Q135" s="279">
        <f t="shared" si="15"/>
        <v>3.2</v>
      </c>
      <c r="R135" s="279">
        <f t="shared" si="15"/>
        <v>3.3</v>
      </c>
      <c r="S135" s="279">
        <f t="shared" si="15"/>
        <v>2.95</v>
      </c>
      <c r="T135" s="279">
        <f t="shared" si="15"/>
        <v>3.7</v>
      </c>
      <c r="U135" s="25">
        <v>4</v>
      </c>
    </row>
    <row r="136" spans="5:21" ht="16.5" customHeight="1" thickBot="1">
      <c r="E136" s="919" t="s">
        <v>311</v>
      </c>
      <c r="F136" s="181" t="s">
        <v>337</v>
      </c>
      <c r="G136" s="50">
        <v>5</v>
      </c>
      <c r="H136" s="724">
        <v>10</v>
      </c>
      <c r="I136" s="957">
        <v>10</v>
      </c>
      <c r="J136" s="940">
        <v>9</v>
      </c>
      <c r="K136" s="940">
        <v>8</v>
      </c>
      <c r="L136" s="940">
        <v>9</v>
      </c>
      <c r="M136" s="940">
        <v>10</v>
      </c>
      <c r="N136" s="940">
        <v>9</v>
      </c>
      <c r="O136" s="940">
        <v>8</v>
      </c>
      <c r="P136" s="940">
        <v>8</v>
      </c>
      <c r="Q136" s="940">
        <v>7</v>
      </c>
      <c r="R136" s="940">
        <v>9</v>
      </c>
      <c r="S136" s="940">
        <v>5</v>
      </c>
      <c r="T136" s="940">
        <v>8</v>
      </c>
      <c r="U136" s="712">
        <v>10</v>
      </c>
    </row>
    <row r="137" spans="5:21" ht="15.75" thickBot="1">
      <c r="E137" s="919"/>
      <c r="F137" s="174" t="s">
        <v>338</v>
      </c>
      <c r="G137" s="41">
        <v>1</v>
      </c>
      <c r="H137" s="724"/>
      <c r="I137" s="957"/>
      <c r="J137" s="940"/>
      <c r="K137" s="940"/>
      <c r="L137" s="940"/>
      <c r="M137" s="940"/>
      <c r="N137" s="940"/>
      <c r="O137" s="940"/>
      <c r="P137" s="940"/>
      <c r="Q137" s="940"/>
      <c r="R137" s="940"/>
      <c r="S137" s="940"/>
      <c r="T137" s="940"/>
      <c r="U137" s="748"/>
    </row>
    <row r="138" spans="5:21" ht="15.75" customHeight="1" thickBot="1">
      <c r="E138" s="919"/>
      <c r="F138" s="174" t="s">
        <v>339</v>
      </c>
      <c r="G138" s="41">
        <v>4</v>
      </c>
      <c r="H138" s="712"/>
      <c r="I138" s="954"/>
      <c r="J138" s="941"/>
      <c r="K138" s="941"/>
      <c r="L138" s="941"/>
      <c r="M138" s="941"/>
      <c r="N138" s="941"/>
      <c r="O138" s="941"/>
      <c r="P138" s="941"/>
      <c r="Q138" s="941"/>
      <c r="R138" s="941"/>
      <c r="S138" s="941"/>
      <c r="T138" s="941"/>
      <c r="U138" s="748"/>
    </row>
    <row r="139" spans="5:21" ht="15.75" thickBot="1">
      <c r="E139" s="919"/>
      <c r="F139" s="174" t="s">
        <v>340</v>
      </c>
      <c r="G139" s="41">
        <v>2</v>
      </c>
      <c r="H139" s="748">
        <v>10</v>
      </c>
      <c r="I139" s="961">
        <v>10</v>
      </c>
      <c r="J139" s="942">
        <v>6</v>
      </c>
      <c r="K139" s="942">
        <v>7</v>
      </c>
      <c r="L139" s="942">
        <v>8</v>
      </c>
      <c r="M139" s="942">
        <v>10</v>
      </c>
      <c r="N139" s="942">
        <v>8</v>
      </c>
      <c r="O139" s="942">
        <v>10</v>
      </c>
      <c r="P139" s="942">
        <v>6</v>
      </c>
      <c r="Q139" s="942">
        <v>6</v>
      </c>
      <c r="R139" s="942">
        <v>8</v>
      </c>
      <c r="S139" s="942">
        <v>6</v>
      </c>
      <c r="T139" s="942">
        <v>7</v>
      </c>
      <c r="U139" s="748">
        <v>10</v>
      </c>
    </row>
    <row r="140" spans="5:21" ht="15.75" customHeight="1" thickBot="1">
      <c r="E140" s="919"/>
      <c r="F140" s="174" t="s">
        <v>267</v>
      </c>
      <c r="G140" s="41">
        <v>2</v>
      </c>
      <c r="H140" s="748"/>
      <c r="I140" s="957"/>
      <c r="J140" s="940"/>
      <c r="K140" s="940"/>
      <c r="L140" s="940"/>
      <c r="M140" s="940"/>
      <c r="N140" s="940"/>
      <c r="O140" s="940"/>
      <c r="P140" s="940"/>
      <c r="Q140" s="940"/>
      <c r="R140" s="940"/>
      <c r="S140" s="940"/>
      <c r="T140" s="940"/>
      <c r="U140" s="748"/>
    </row>
    <row r="141" spans="5:21" ht="15.75" thickBot="1">
      <c r="E141" s="919"/>
      <c r="F141" s="174" t="s">
        <v>326</v>
      </c>
      <c r="G141" s="41">
        <v>2</v>
      </c>
      <c r="H141" s="748"/>
      <c r="I141" s="954"/>
      <c r="J141" s="941"/>
      <c r="K141" s="941"/>
      <c r="L141" s="941"/>
      <c r="M141" s="941"/>
      <c r="N141" s="941"/>
      <c r="O141" s="941"/>
      <c r="P141" s="941"/>
      <c r="Q141" s="941"/>
      <c r="R141" s="941"/>
      <c r="S141" s="941"/>
      <c r="T141" s="941"/>
      <c r="U141" s="748"/>
    </row>
    <row r="142" spans="5:21" ht="15.75" thickBot="1">
      <c r="E142" s="919"/>
      <c r="F142" s="438" t="s">
        <v>341</v>
      </c>
      <c r="G142" s="456">
        <v>10</v>
      </c>
      <c r="H142" s="921">
        <v>20</v>
      </c>
      <c r="I142" s="955">
        <v>18</v>
      </c>
      <c r="J142" s="938">
        <v>18</v>
      </c>
      <c r="K142" s="938">
        <v>19</v>
      </c>
      <c r="L142" s="938">
        <v>18</v>
      </c>
      <c r="M142" s="938">
        <v>19</v>
      </c>
      <c r="N142" s="938">
        <v>19</v>
      </c>
      <c r="O142" s="938">
        <v>19</v>
      </c>
      <c r="P142" s="938">
        <v>15</v>
      </c>
      <c r="Q142" s="938">
        <v>18</v>
      </c>
      <c r="R142" s="938">
        <v>19</v>
      </c>
      <c r="S142" s="938">
        <v>18</v>
      </c>
      <c r="T142" s="938">
        <v>18</v>
      </c>
      <c r="U142" s="858">
        <v>20</v>
      </c>
    </row>
    <row r="143" spans="5:21" ht="15.75" customHeight="1" thickBot="1">
      <c r="E143" s="919"/>
      <c r="F143" s="458" t="s">
        <v>260</v>
      </c>
      <c r="G143" s="459">
        <v>10</v>
      </c>
      <c r="H143" s="922"/>
      <c r="I143" s="956"/>
      <c r="J143" s="939"/>
      <c r="K143" s="939"/>
      <c r="L143" s="939"/>
      <c r="M143" s="939"/>
      <c r="N143" s="939"/>
      <c r="O143" s="939"/>
      <c r="P143" s="939"/>
      <c r="Q143" s="939"/>
      <c r="R143" s="939"/>
      <c r="S143" s="939"/>
      <c r="T143" s="939"/>
      <c r="U143" s="859"/>
    </row>
    <row r="144" spans="5:21" ht="15.75" thickBot="1">
      <c r="E144" s="919"/>
      <c r="F144" s="685" t="s">
        <v>211</v>
      </c>
      <c r="G144" s="686"/>
      <c r="H144" s="102">
        <f aca="true" t="shared" si="16" ref="H144:T144">SUM(H136:H143)/10</f>
        <v>4</v>
      </c>
      <c r="I144" s="267">
        <f t="shared" si="16"/>
        <v>3.8</v>
      </c>
      <c r="J144" s="267">
        <f t="shared" si="16"/>
        <v>3.3</v>
      </c>
      <c r="K144" s="267">
        <f t="shared" si="16"/>
        <v>3.4</v>
      </c>
      <c r="L144" s="267">
        <f t="shared" si="16"/>
        <v>3.5</v>
      </c>
      <c r="M144" s="267">
        <f t="shared" si="16"/>
        <v>3.9</v>
      </c>
      <c r="N144" s="267">
        <f t="shared" si="16"/>
        <v>3.6</v>
      </c>
      <c r="O144" s="267">
        <f t="shared" si="16"/>
        <v>3.7</v>
      </c>
      <c r="P144" s="267">
        <f t="shared" si="16"/>
        <v>2.9</v>
      </c>
      <c r="Q144" s="267">
        <f t="shared" si="16"/>
        <v>3.1</v>
      </c>
      <c r="R144" s="267">
        <f t="shared" si="16"/>
        <v>3.6</v>
      </c>
      <c r="S144" s="267">
        <f t="shared" si="16"/>
        <v>2.9</v>
      </c>
      <c r="T144" s="267">
        <f t="shared" si="16"/>
        <v>3.3</v>
      </c>
      <c r="U144" s="82">
        <f>SUM(U136:U143)/10</f>
        <v>4</v>
      </c>
    </row>
    <row r="145" spans="5:21" ht="15.75" thickBot="1">
      <c r="E145" s="749" t="s">
        <v>312</v>
      </c>
      <c r="F145" s="181" t="s">
        <v>342</v>
      </c>
      <c r="G145" s="50">
        <v>10</v>
      </c>
      <c r="H145" s="723">
        <v>20</v>
      </c>
      <c r="I145" s="954">
        <v>12</v>
      </c>
      <c r="J145" s="941">
        <v>6</v>
      </c>
      <c r="K145" s="941">
        <v>17</v>
      </c>
      <c r="L145" s="941">
        <v>10</v>
      </c>
      <c r="M145" s="941">
        <v>17</v>
      </c>
      <c r="N145" s="941">
        <v>20</v>
      </c>
      <c r="O145" s="941">
        <v>20</v>
      </c>
      <c r="P145" s="941">
        <v>10</v>
      </c>
      <c r="Q145" s="941">
        <v>18</v>
      </c>
      <c r="R145" s="941">
        <v>20</v>
      </c>
      <c r="S145" s="941">
        <v>2</v>
      </c>
      <c r="T145" s="941">
        <v>12</v>
      </c>
      <c r="U145" s="724">
        <v>20</v>
      </c>
    </row>
    <row r="146" spans="5:21" ht="15.75" thickBot="1">
      <c r="E146" s="749"/>
      <c r="F146" s="174" t="s">
        <v>237</v>
      </c>
      <c r="G146" s="41">
        <v>5</v>
      </c>
      <c r="H146" s="724"/>
      <c r="I146" s="955"/>
      <c r="J146" s="938"/>
      <c r="K146" s="938"/>
      <c r="L146" s="938"/>
      <c r="M146" s="938"/>
      <c r="N146" s="938"/>
      <c r="O146" s="938"/>
      <c r="P146" s="938"/>
      <c r="Q146" s="938"/>
      <c r="R146" s="938"/>
      <c r="S146" s="938"/>
      <c r="T146" s="938"/>
      <c r="U146" s="724"/>
    </row>
    <row r="147" spans="5:21" ht="15.75" customHeight="1" thickBot="1">
      <c r="E147" s="749"/>
      <c r="F147" s="175" t="s">
        <v>238</v>
      </c>
      <c r="G147" s="43">
        <v>5</v>
      </c>
      <c r="H147" s="725"/>
      <c r="I147" s="956"/>
      <c r="J147" s="939"/>
      <c r="K147" s="939"/>
      <c r="L147" s="939"/>
      <c r="M147" s="939"/>
      <c r="N147" s="939"/>
      <c r="O147" s="939"/>
      <c r="P147" s="939"/>
      <c r="Q147" s="939"/>
      <c r="R147" s="939"/>
      <c r="S147" s="939"/>
      <c r="T147" s="939"/>
      <c r="U147" s="725"/>
    </row>
    <row r="148" spans="5:21" ht="15.75" thickBot="1">
      <c r="E148" s="750"/>
      <c r="F148" s="687" t="s">
        <v>211</v>
      </c>
      <c r="G148" s="688"/>
      <c r="H148" s="85">
        <v>2</v>
      </c>
      <c r="I148" s="279">
        <f aca="true" t="shared" si="17" ref="I148:U148">SUM(I145)/10</f>
        <v>1.2</v>
      </c>
      <c r="J148" s="279">
        <f t="shared" si="17"/>
        <v>0.6</v>
      </c>
      <c r="K148" s="279">
        <f t="shared" si="17"/>
        <v>1.7</v>
      </c>
      <c r="L148" s="279">
        <f t="shared" si="17"/>
        <v>1</v>
      </c>
      <c r="M148" s="279">
        <f t="shared" si="17"/>
        <v>1.7</v>
      </c>
      <c r="N148" s="279">
        <f t="shared" si="17"/>
        <v>2</v>
      </c>
      <c r="O148" s="279">
        <f t="shared" si="17"/>
        <v>2</v>
      </c>
      <c r="P148" s="279">
        <f t="shared" si="17"/>
        <v>1</v>
      </c>
      <c r="Q148" s="279">
        <f t="shared" si="17"/>
        <v>1.8</v>
      </c>
      <c r="R148" s="279">
        <f t="shared" si="17"/>
        <v>2</v>
      </c>
      <c r="S148" s="279">
        <f t="shared" si="17"/>
        <v>0.2</v>
      </c>
      <c r="T148" s="279">
        <f t="shared" si="17"/>
        <v>1.2</v>
      </c>
      <c r="U148" s="348">
        <f t="shared" si="17"/>
        <v>2</v>
      </c>
    </row>
    <row r="149" spans="5:21" ht="15">
      <c r="E149" s="750" t="s">
        <v>317</v>
      </c>
      <c r="F149" s="437" t="s">
        <v>356</v>
      </c>
      <c r="G149" s="435">
        <v>10</v>
      </c>
      <c r="H149" s="435">
        <v>10</v>
      </c>
      <c r="I149" s="54">
        <v>10</v>
      </c>
      <c r="J149" s="417">
        <v>10</v>
      </c>
      <c r="K149" s="417">
        <v>9</v>
      </c>
      <c r="L149" s="417">
        <v>10</v>
      </c>
      <c r="M149" s="417">
        <v>10</v>
      </c>
      <c r="N149" s="417">
        <v>10</v>
      </c>
      <c r="O149" s="417">
        <v>10</v>
      </c>
      <c r="P149" s="417">
        <v>9</v>
      </c>
      <c r="Q149" s="417">
        <v>10</v>
      </c>
      <c r="R149" s="417">
        <v>10</v>
      </c>
      <c r="S149" s="417">
        <v>10</v>
      </c>
      <c r="T149" s="417">
        <v>9</v>
      </c>
      <c r="U149" s="451">
        <v>10</v>
      </c>
    </row>
    <row r="150" spans="5:21" ht="15">
      <c r="E150" s="751"/>
      <c r="F150" s="438" t="s">
        <v>357</v>
      </c>
      <c r="G150" s="439">
        <v>10</v>
      </c>
      <c r="H150" s="439">
        <v>10</v>
      </c>
      <c r="I150" s="55">
        <v>10</v>
      </c>
      <c r="J150" s="415">
        <v>10</v>
      </c>
      <c r="K150" s="415">
        <v>10</v>
      </c>
      <c r="L150" s="415">
        <v>10</v>
      </c>
      <c r="M150" s="415">
        <v>10</v>
      </c>
      <c r="N150" s="415">
        <v>10</v>
      </c>
      <c r="O150" s="415">
        <v>9</v>
      </c>
      <c r="P150" s="415">
        <v>10</v>
      </c>
      <c r="Q150" s="415">
        <v>10</v>
      </c>
      <c r="R150" s="415">
        <v>10</v>
      </c>
      <c r="S150" s="415">
        <v>10</v>
      </c>
      <c r="T150" s="415">
        <v>10</v>
      </c>
      <c r="U150" s="440">
        <v>10</v>
      </c>
    </row>
    <row r="151" spans="5:21" ht="15">
      <c r="E151" s="751"/>
      <c r="F151" s="277" t="s">
        <v>358</v>
      </c>
      <c r="G151" s="9">
        <v>10</v>
      </c>
      <c r="H151" s="258">
        <v>10</v>
      </c>
      <c r="I151" s="55">
        <v>10</v>
      </c>
      <c r="J151" s="415">
        <v>8</v>
      </c>
      <c r="K151" s="415">
        <v>10</v>
      </c>
      <c r="L151" s="415">
        <v>10</v>
      </c>
      <c r="M151" s="415">
        <v>9</v>
      </c>
      <c r="N151" s="415">
        <v>10</v>
      </c>
      <c r="O151" s="415">
        <v>10</v>
      </c>
      <c r="P151" s="415">
        <v>0</v>
      </c>
      <c r="Q151" s="415">
        <v>10</v>
      </c>
      <c r="R151" s="415">
        <v>10</v>
      </c>
      <c r="S151" s="415">
        <v>10</v>
      </c>
      <c r="T151" s="415">
        <v>10</v>
      </c>
      <c r="U151" s="258">
        <v>10</v>
      </c>
    </row>
    <row r="152" spans="5:21" ht="15.75" thickBot="1">
      <c r="E152" s="751"/>
      <c r="F152" s="143" t="s">
        <v>359</v>
      </c>
      <c r="G152" s="17">
        <v>10</v>
      </c>
      <c r="H152" s="33">
        <v>10</v>
      </c>
      <c r="I152" s="265">
        <v>10</v>
      </c>
      <c r="J152" s="418">
        <v>9</v>
      </c>
      <c r="K152" s="418">
        <v>10</v>
      </c>
      <c r="L152" s="418">
        <v>10</v>
      </c>
      <c r="M152" s="418">
        <v>10</v>
      </c>
      <c r="N152" s="418">
        <v>10</v>
      </c>
      <c r="O152" s="418">
        <v>10</v>
      </c>
      <c r="P152" s="418">
        <v>10</v>
      </c>
      <c r="Q152" s="418">
        <v>5</v>
      </c>
      <c r="R152" s="418">
        <v>10</v>
      </c>
      <c r="S152" s="418">
        <v>10</v>
      </c>
      <c r="T152" s="418">
        <v>10</v>
      </c>
      <c r="U152" s="33">
        <v>10</v>
      </c>
    </row>
    <row r="153" spans="5:21" ht="15.75" customHeight="1" thickBot="1">
      <c r="E153" s="752"/>
      <c r="F153" s="685" t="s">
        <v>211</v>
      </c>
      <c r="G153" s="686"/>
      <c r="H153" s="85">
        <v>4</v>
      </c>
      <c r="I153" s="279">
        <f aca="true" t="shared" si="18" ref="I153:T153">SUM(I149:I152)/10</f>
        <v>4</v>
      </c>
      <c r="J153" s="279">
        <f t="shared" si="18"/>
        <v>3.7</v>
      </c>
      <c r="K153" s="279">
        <f t="shared" si="18"/>
        <v>3.9</v>
      </c>
      <c r="L153" s="279">
        <f t="shared" si="18"/>
        <v>4</v>
      </c>
      <c r="M153" s="279">
        <f t="shared" si="18"/>
        <v>3.9</v>
      </c>
      <c r="N153" s="279">
        <f t="shared" si="18"/>
        <v>4</v>
      </c>
      <c r="O153" s="279">
        <f t="shared" si="18"/>
        <v>3.9</v>
      </c>
      <c r="P153" s="279">
        <f t="shared" si="18"/>
        <v>2.9</v>
      </c>
      <c r="Q153" s="279">
        <f t="shared" si="18"/>
        <v>3.5</v>
      </c>
      <c r="R153" s="279">
        <f t="shared" si="18"/>
        <v>4</v>
      </c>
      <c r="S153" s="279">
        <f t="shared" si="18"/>
        <v>4</v>
      </c>
      <c r="T153" s="279">
        <f t="shared" si="18"/>
        <v>3.9</v>
      </c>
      <c r="U153" s="25">
        <v>4</v>
      </c>
    </row>
    <row r="154" spans="5:21" ht="15.75" thickBot="1">
      <c r="E154" s="749" t="s">
        <v>319</v>
      </c>
      <c r="F154" s="173" t="s">
        <v>366</v>
      </c>
      <c r="G154" s="38">
        <v>24</v>
      </c>
      <c r="H154" s="723">
        <v>40</v>
      </c>
      <c r="I154" s="954">
        <v>20</v>
      </c>
      <c r="J154" s="941">
        <v>20</v>
      </c>
      <c r="K154" s="941">
        <v>28</v>
      </c>
      <c r="L154" s="941">
        <v>26</v>
      </c>
      <c r="M154" s="941">
        <v>28</v>
      </c>
      <c r="N154" s="941">
        <v>22</v>
      </c>
      <c r="O154" s="941">
        <v>16</v>
      </c>
      <c r="P154" s="941">
        <v>28</v>
      </c>
      <c r="Q154" s="941">
        <v>10</v>
      </c>
      <c r="R154" s="941">
        <v>28</v>
      </c>
      <c r="S154" s="941">
        <v>24</v>
      </c>
      <c r="T154" s="941">
        <v>32</v>
      </c>
      <c r="U154" s="724">
        <v>40</v>
      </c>
    </row>
    <row r="155" spans="5:21" ht="15.75" thickBot="1">
      <c r="E155" s="749"/>
      <c r="F155" s="174" t="s">
        <v>367</v>
      </c>
      <c r="G155" s="41">
        <v>10</v>
      </c>
      <c r="H155" s="724"/>
      <c r="I155" s="955"/>
      <c r="J155" s="938"/>
      <c r="K155" s="938"/>
      <c r="L155" s="938"/>
      <c r="M155" s="938"/>
      <c r="N155" s="938"/>
      <c r="O155" s="938"/>
      <c r="P155" s="938"/>
      <c r="Q155" s="938"/>
      <c r="R155" s="938"/>
      <c r="S155" s="938"/>
      <c r="T155" s="938"/>
      <c r="U155" s="724"/>
    </row>
    <row r="156" spans="5:21" ht="15.75" thickBot="1">
      <c r="E156" s="749"/>
      <c r="F156" s="174" t="s">
        <v>368</v>
      </c>
      <c r="G156" s="41">
        <v>6</v>
      </c>
      <c r="H156" s="712"/>
      <c r="I156" s="955"/>
      <c r="J156" s="938"/>
      <c r="K156" s="938"/>
      <c r="L156" s="938"/>
      <c r="M156" s="938"/>
      <c r="N156" s="938"/>
      <c r="O156" s="938"/>
      <c r="P156" s="938"/>
      <c r="Q156" s="938"/>
      <c r="R156" s="938"/>
      <c r="S156" s="938"/>
      <c r="T156" s="938"/>
      <c r="U156" s="712"/>
    </row>
    <row r="157" spans="5:21" ht="15.75" thickBot="1">
      <c r="E157" s="749"/>
      <c r="F157" s="174" t="s">
        <v>369</v>
      </c>
      <c r="G157" s="41">
        <v>10</v>
      </c>
      <c r="H157" s="711">
        <v>10</v>
      </c>
      <c r="I157" s="955">
        <v>8</v>
      </c>
      <c r="J157" s="938">
        <v>4</v>
      </c>
      <c r="K157" s="938">
        <v>8</v>
      </c>
      <c r="L157" s="938">
        <v>7</v>
      </c>
      <c r="M157" s="938">
        <v>8</v>
      </c>
      <c r="N157" s="938">
        <v>4</v>
      </c>
      <c r="O157" s="938">
        <v>8</v>
      </c>
      <c r="P157" s="938">
        <v>10</v>
      </c>
      <c r="Q157" s="938">
        <v>0</v>
      </c>
      <c r="R157" s="938">
        <v>0</v>
      </c>
      <c r="S157" s="938">
        <v>10</v>
      </c>
      <c r="T157" s="938">
        <v>10</v>
      </c>
      <c r="U157" s="711">
        <v>10</v>
      </c>
    </row>
    <row r="158" spans="5:21" ht="15.75" customHeight="1" thickBot="1">
      <c r="E158" s="749"/>
      <c r="F158" s="175" t="s">
        <v>370</v>
      </c>
      <c r="G158" s="64" t="s">
        <v>70</v>
      </c>
      <c r="H158" s="725"/>
      <c r="I158" s="956"/>
      <c r="J158" s="939"/>
      <c r="K158" s="939"/>
      <c r="L158" s="939"/>
      <c r="M158" s="939"/>
      <c r="N158" s="939"/>
      <c r="O158" s="939"/>
      <c r="P158" s="939"/>
      <c r="Q158" s="939"/>
      <c r="R158" s="939"/>
      <c r="S158" s="939"/>
      <c r="T158" s="939"/>
      <c r="U158" s="725"/>
    </row>
    <row r="159" spans="5:21" ht="15.75" thickBot="1">
      <c r="E159" s="749"/>
      <c r="F159" s="685" t="s">
        <v>211</v>
      </c>
      <c r="G159" s="686"/>
      <c r="H159" s="85">
        <v>5</v>
      </c>
      <c r="I159" s="279">
        <f aca="true" t="shared" si="19" ref="I159:T159">SUM(I154:I157)/10</f>
        <v>2.8</v>
      </c>
      <c r="J159" s="279">
        <f t="shared" si="19"/>
        <v>2.4</v>
      </c>
      <c r="K159" s="279">
        <f t="shared" si="19"/>
        <v>3.6</v>
      </c>
      <c r="L159" s="279">
        <f t="shared" si="19"/>
        <v>3.3</v>
      </c>
      <c r="M159" s="279">
        <f t="shared" si="19"/>
        <v>3.6</v>
      </c>
      <c r="N159" s="279">
        <f t="shared" si="19"/>
        <v>2.6</v>
      </c>
      <c r="O159" s="279">
        <f t="shared" si="19"/>
        <v>2.4</v>
      </c>
      <c r="P159" s="279">
        <f t="shared" si="19"/>
        <v>3.8</v>
      </c>
      <c r="Q159" s="279">
        <f t="shared" si="19"/>
        <v>1</v>
      </c>
      <c r="R159" s="279">
        <f t="shared" si="19"/>
        <v>2.8</v>
      </c>
      <c r="S159" s="279">
        <f t="shared" si="19"/>
        <v>3.4</v>
      </c>
      <c r="T159" s="279">
        <f t="shared" si="19"/>
        <v>4.2</v>
      </c>
      <c r="U159" s="85">
        <v>5</v>
      </c>
    </row>
    <row r="160" spans="5:21" ht="15.75">
      <c r="E160" s="904" t="s">
        <v>355</v>
      </c>
      <c r="F160" s="904"/>
      <c r="G160" s="904"/>
      <c r="H160" s="299">
        <f>SUM(H113+H122+H135+H144+H148+H153+H159)</f>
        <v>28</v>
      </c>
      <c r="I160" s="351">
        <f>SUM(I113+I122+I135+I144+I148+I153+I159)</f>
        <v>24.6</v>
      </c>
      <c r="J160" s="351">
        <f aca="true" t="shared" si="20" ref="J160:T160">SUM(J113+J122+J135+J144+J148+J153+J159)</f>
        <v>18.8</v>
      </c>
      <c r="K160" s="351">
        <f t="shared" si="20"/>
        <v>23.3</v>
      </c>
      <c r="L160" s="351">
        <f t="shared" si="20"/>
        <v>22.900000000000002</v>
      </c>
      <c r="M160" s="351">
        <f t="shared" si="20"/>
        <v>25.5</v>
      </c>
      <c r="N160" s="351">
        <f t="shared" si="20"/>
        <v>22</v>
      </c>
      <c r="O160" s="351">
        <f t="shared" si="20"/>
        <v>24.599999999999998</v>
      </c>
      <c r="P160" s="351">
        <f t="shared" si="20"/>
        <v>20</v>
      </c>
      <c r="Q160" s="351">
        <f t="shared" si="20"/>
        <v>20.7</v>
      </c>
      <c r="R160" s="351">
        <f t="shared" si="20"/>
        <v>23.3</v>
      </c>
      <c r="S160" s="351">
        <f t="shared" si="20"/>
        <v>19.549999999999997</v>
      </c>
      <c r="T160" s="351">
        <f t="shared" si="20"/>
        <v>23.4</v>
      </c>
      <c r="U160" s="352">
        <f>SUM(U113+U122+U135+U144+U148+U153+U159)</f>
        <v>28</v>
      </c>
    </row>
    <row r="161" spans="5:21" ht="15.75">
      <c r="E161" s="291"/>
      <c r="F161" s="291"/>
      <c r="G161" s="291"/>
      <c r="H161" s="171"/>
      <c r="I161" s="429"/>
      <c r="J161" s="429"/>
      <c r="K161" s="429"/>
      <c r="L161" s="429"/>
      <c r="M161" s="429"/>
      <c r="N161" s="429"/>
      <c r="O161" s="429"/>
      <c r="P161" s="429"/>
      <c r="Q161" s="429"/>
      <c r="R161" s="429"/>
      <c r="S161" s="429"/>
      <c r="T161" s="429"/>
      <c r="U161" s="354"/>
    </row>
    <row r="162" spans="5:21" ht="16.5" thickBot="1">
      <c r="E162" s="291"/>
      <c r="F162" s="291"/>
      <c r="G162" s="291"/>
      <c r="H162" s="171"/>
      <c r="I162" s="430"/>
      <c r="J162" s="430"/>
      <c r="K162" s="430"/>
      <c r="L162" s="430"/>
      <c r="M162" s="430"/>
      <c r="N162" s="430"/>
      <c r="O162" s="430"/>
      <c r="P162" s="430"/>
      <c r="Q162" s="430"/>
      <c r="R162" s="430"/>
      <c r="S162" s="430"/>
      <c r="T162" s="430"/>
      <c r="U162" s="356"/>
    </row>
    <row r="163" spans="5:21" ht="15.75" thickBot="1">
      <c r="E163" s="919" t="s">
        <v>314</v>
      </c>
      <c r="F163" s="181" t="s">
        <v>371</v>
      </c>
      <c r="G163" s="50">
        <v>12</v>
      </c>
      <c r="H163" s="723">
        <v>30</v>
      </c>
      <c r="I163" s="963">
        <v>30</v>
      </c>
      <c r="J163" s="946">
        <v>22</v>
      </c>
      <c r="K163" s="946">
        <v>21</v>
      </c>
      <c r="L163" s="946">
        <v>28</v>
      </c>
      <c r="M163" s="946">
        <v>16</v>
      </c>
      <c r="N163" s="946">
        <v>27</v>
      </c>
      <c r="O163" s="946">
        <v>29</v>
      </c>
      <c r="P163" s="946">
        <v>26</v>
      </c>
      <c r="Q163" s="946">
        <v>25</v>
      </c>
      <c r="R163" s="946">
        <v>30</v>
      </c>
      <c r="S163" s="946">
        <v>30</v>
      </c>
      <c r="T163" s="946">
        <v>26</v>
      </c>
      <c r="U163" s="723">
        <v>30</v>
      </c>
    </row>
    <row r="164" spans="5:21" ht="15.75" thickBot="1">
      <c r="E164" s="919"/>
      <c r="F164" s="174" t="s">
        <v>372</v>
      </c>
      <c r="G164" s="41">
        <v>4</v>
      </c>
      <c r="H164" s="724"/>
      <c r="I164" s="955"/>
      <c r="J164" s="938"/>
      <c r="K164" s="938"/>
      <c r="L164" s="938"/>
      <c r="M164" s="938"/>
      <c r="N164" s="938"/>
      <c r="O164" s="938"/>
      <c r="P164" s="938"/>
      <c r="Q164" s="938"/>
      <c r="R164" s="938"/>
      <c r="S164" s="938"/>
      <c r="T164" s="938"/>
      <c r="U164" s="724"/>
    </row>
    <row r="165" spans="5:21" ht="15.75" customHeight="1" thickBot="1">
      <c r="E165" s="919"/>
      <c r="F165" s="174" t="s">
        <v>373</v>
      </c>
      <c r="G165" s="41">
        <v>4</v>
      </c>
      <c r="H165" s="724"/>
      <c r="I165" s="955"/>
      <c r="J165" s="938"/>
      <c r="K165" s="938"/>
      <c r="L165" s="938"/>
      <c r="M165" s="938"/>
      <c r="N165" s="938"/>
      <c r="O165" s="938"/>
      <c r="P165" s="938"/>
      <c r="Q165" s="938"/>
      <c r="R165" s="938"/>
      <c r="S165" s="938"/>
      <c r="T165" s="938"/>
      <c r="U165" s="724"/>
    </row>
    <row r="166" spans="5:21" ht="15.75" customHeight="1" thickBot="1">
      <c r="E166" s="919"/>
      <c r="F166" s="174" t="s">
        <v>374</v>
      </c>
      <c r="G166" s="41">
        <v>5</v>
      </c>
      <c r="H166" s="724"/>
      <c r="I166" s="955"/>
      <c r="J166" s="938"/>
      <c r="K166" s="938"/>
      <c r="L166" s="938"/>
      <c r="M166" s="938"/>
      <c r="N166" s="938"/>
      <c r="O166" s="938"/>
      <c r="P166" s="938"/>
      <c r="Q166" s="938"/>
      <c r="R166" s="938"/>
      <c r="S166" s="938"/>
      <c r="T166" s="938"/>
      <c r="U166" s="724"/>
    </row>
    <row r="167" spans="5:21" ht="15.75" thickBot="1">
      <c r="E167" s="919"/>
      <c r="F167" s="175" t="s">
        <v>375</v>
      </c>
      <c r="G167" s="43">
        <v>5</v>
      </c>
      <c r="H167" s="725"/>
      <c r="I167" s="961"/>
      <c r="J167" s="942"/>
      <c r="K167" s="942"/>
      <c r="L167" s="942"/>
      <c r="M167" s="942"/>
      <c r="N167" s="942"/>
      <c r="O167" s="942"/>
      <c r="P167" s="942"/>
      <c r="Q167" s="942"/>
      <c r="R167" s="942"/>
      <c r="S167" s="942"/>
      <c r="T167" s="942"/>
      <c r="U167" s="724"/>
    </row>
    <row r="168" spans="5:21" ht="15.75" thickBot="1">
      <c r="E168" s="920"/>
      <c r="F168" s="687" t="s">
        <v>211</v>
      </c>
      <c r="G168" s="688"/>
      <c r="H168" s="85">
        <v>3</v>
      </c>
      <c r="I168" s="279">
        <f aca="true" t="shared" si="21" ref="I168:T168">SUM(I163)/10</f>
        <v>3</v>
      </c>
      <c r="J168" s="279">
        <f t="shared" si="21"/>
        <v>2.2</v>
      </c>
      <c r="K168" s="279">
        <f t="shared" si="21"/>
        <v>2.1</v>
      </c>
      <c r="L168" s="279">
        <f t="shared" si="21"/>
        <v>2.8</v>
      </c>
      <c r="M168" s="279">
        <f t="shared" si="21"/>
        <v>1.6</v>
      </c>
      <c r="N168" s="279">
        <f t="shared" si="21"/>
        <v>2.7</v>
      </c>
      <c r="O168" s="279">
        <f t="shared" si="21"/>
        <v>2.9</v>
      </c>
      <c r="P168" s="279">
        <f t="shared" si="21"/>
        <v>2.6</v>
      </c>
      <c r="Q168" s="279">
        <f t="shared" si="21"/>
        <v>2.5</v>
      </c>
      <c r="R168" s="279">
        <f t="shared" si="21"/>
        <v>3</v>
      </c>
      <c r="S168" s="279">
        <f t="shared" si="21"/>
        <v>3</v>
      </c>
      <c r="T168" s="279">
        <f t="shared" si="21"/>
        <v>2.6</v>
      </c>
      <c r="U168" s="25">
        <v>3</v>
      </c>
    </row>
    <row r="169" spans="5:21" ht="15.75" thickBot="1">
      <c r="E169" s="749" t="s">
        <v>315</v>
      </c>
      <c r="F169" s="181" t="s">
        <v>376</v>
      </c>
      <c r="G169" s="50">
        <v>10</v>
      </c>
      <c r="H169" s="723">
        <v>20</v>
      </c>
      <c r="I169" s="963">
        <v>20</v>
      </c>
      <c r="J169" s="946">
        <v>20</v>
      </c>
      <c r="K169" s="946">
        <v>20</v>
      </c>
      <c r="L169" s="946">
        <v>20</v>
      </c>
      <c r="M169" s="946">
        <v>20</v>
      </c>
      <c r="N169" s="946">
        <v>20</v>
      </c>
      <c r="O169" s="946">
        <v>20</v>
      </c>
      <c r="P169" s="946">
        <v>20</v>
      </c>
      <c r="Q169" s="946">
        <v>20</v>
      </c>
      <c r="R169" s="946">
        <v>20</v>
      </c>
      <c r="S169" s="946">
        <v>20</v>
      </c>
      <c r="T169" s="946">
        <v>20</v>
      </c>
      <c r="U169" s="723">
        <v>20</v>
      </c>
    </row>
    <row r="170" spans="5:21" ht="15.75" thickBot="1">
      <c r="E170" s="749"/>
      <c r="F170" s="174" t="s">
        <v>237</v>
      </c>
      <c r="G170" s="41">
        <v>10</v>
      </c>
      <c r="H170" s="712"/>
      <c r="I170" s="955"/>
      <c r="J170" s="938"/>
      <c r="K170" s="938"/>
      <c r="L170" s="938"/>
      <c r="M170" s="938"/>
      <c r="N170" s="938"/>
      <c r="O170" s="938"/>
      <c r="P170" s="938"/>
      <c r="Q170" s="938"/>
      <c r="R170" s="938"/>
      <c r="S170" s="938"/>
      <c r="T170" s="938"/>
      <c r="U170" s="712"/>
    </row>
    <row r="171" spans="5:21" ht="15.75" thickBot="1">
      <c r="E171" s="749"/>
      <c r="F171" s="175" t="s">
        <v>377</v>
      </c>
      <c r="G171" s="43">
        <v>10</v>
      </c>
      <c r="H171" s="33">
        <v>10</v>
      </c>
      <c r="I171" s="269">
        <v>10</v>
      </c>
      <c r="J171" s="419">
        <v>5</v>
      </c>
      <c r="K171" s="419">
        <v>10</v>
      </c>
      <c r="L171" s="419">
        <v>10</v>
      </c>
      <c r="M171" s="419">
        <v>10</v>
      </c>
      <c r="N171" s="419">
        <v>10</v>
      </c>
      <c r="O171" s="419">
        <v>10</v>
      </c>
      <c r="P171" s="419">
        <v>10</v>
      </c>
      <c r="Q171" s="419">
        <v>10</v>
      </c>
      <c r="R171" s="419">
        <v>10</v>
      </c>
      <c r="S171" s="419">
        <v>10</v>
      </c>
      <c r="T171" s="419">
        <v>10</v>
      </c>
      <c r="U171" s="35">
        <v>10</v>
      </c>
    </row>
    <row r="172" spans="5:21" ht="15.75" thickBot="1">
      <c r="E172" s="750"/>
      <c r="F172" s="687" t="s">
        <v>211</v>
      </c>
      <c r="G172" s="688"/>
      <c r="H172" s="329">
        <f aca="true" t="shared" si="22" ref="H172:U172">SUM(H169:H171)/10</f>
        <v>3</v>
      </c>
      <c r="I172" s="279">
        <f t="shared" si="22"/>
        <v>3</v>
      </c>
      <c r="J172" s="279">
        <f t="shared" si="22"/>
        <v>2.5</v>
      </c>
      <c r="K172" s="279">
        <f t="shared" si="22"/>
        <v>3</v>
      </c>
      <c r="L172" s="279">
        <f t="shared" si="22"/>
        <v>3</v>
      </c>
      <c r="M172" s="279">
        <f t="shared" si="22"/>
        <v>3</v>
      </c>
      <c r="N172" s="279">
        <f t="shared" si="22"/>
        <v>3</v>
      </c>
      <c r="O172" s="279">
        <f t="shared" si="22"/>
        <v>3</v>
      </c>
      <c r="P172" s="279">
        <f t="shared" si="22"/>
        <v>3</v>
      </c>
      <c r="Q172" s="279">
        <f t="shared" si="22"/>
        <v>3</v>
      </c>
      <c r="R172" s="279">
        <f t="shared" si="22"/>
        <v>3</v>
      </c>
      <c r="S172" s="279">
        <f t="shared" si="22"/>
        <v>3</v>
      </c>
      <c r="T172" s="279">
        <f t="shared" si="22"/>
        <v>3</v>
      </c>
      <c r="U172" s="348">
        <f t="shared" si="22"/>
        <v>3</v>
      </c>
    </row>
    <row r="173" spans="5:21" ht="15.75" customHeight="1" thickBot="1">
      <c r="E173" s="749" t="s">
        <v>316</v>
      </c>
      <c r="F173" s="172" t="s">
        <v>378</v>
      </c>
      <c r="G173" s="46">
        <v>10</v>
      </c>
      <c r="H173" s="25">
        <v>10</v>
      </c>
      <c r="I173" s="268">
        <v>10</v>
      </c>
      <c r="J173" s="426">
        <v>10</v>
      </c>
      <c r="K173" s="426">
        <v>10</v>
      </c>
      <c r="L173" s="426">
        <v>10</v>
      </c>
      <c r="M173" s="426">
        <v>10</v>
      </c>
      <c r="N173" s="426">
        <v>10</v>
      </c>
      <c r="O173" s="426">
        <v>10</v>
      </c>
      <c r="P173" s="426">
        <v>10</v>
      </c>
      <c r="Q173" s="426">
        <v>10</v>
      </c>
      <c r="R173" s="426">
        <v>10</v>
      </c>
      <c r="S173" s="426">
        <v>10</v>
      </c>
      <c r="T173" s="426">
        <v>10</v>
      </c>
      <c r="U173" s="25">
        <v>10</v>
      </c>
    </row>
    <row r="174" spans="5:21" ht="16.5" customHeight="1" thickBot="1">
      <c r="E174" s="750"/>
      <c r="F174" s="687" t="s">
        <v>211</v>
      </c>
      <c r="G174" s="688"/>
      <c r="H174" s="145">
        <v>1</v>
      </c>
      <c r="I174" s="279">
        <f aca="true" t="shared" si="23" ref="I174:T174">SUM(I173)/10</f>
        <v>1</v>
      </c>
      <c r="J174" s="279">
        <f t="shared" si="23"/>
        <v>1</v>
      </c>
      <c r="K174" s="279">
        <f t="shared" si="23"/>
        <v>1</v>
      </c>
      <c r="L174" s="279">
        <f t="shared" si="23"/>
        <v>1</v>
      </c>
      <c r="M174" s="279">
        <f t="shared" si="23"/>
        <v>1</v>
      </c>
      <c r="N174" s="279">
        <f t="shared" si="23"/>
        <v>1</v>
      </c>
      <c r="O174" s="279">
        <f t="shared" si="23"/>
        <v>1</v>
      </c>
      <c r="P174" s="279">
        <f t="shared" si="23"/>
        <v>1</v>
      </c>
      <c r="Q174" s="279">
        <f t="shared" si="23"/>
        <v>1</v>
      </c>
      <c r="R174" s="279">
        <f t="shared" si="23"/>
        <v>1</v>
      </c>
      <c r="S174" s="279">
        <f t="shared" si="23"/>
        <v>1</v>
      </c>
      <c r="T174" s="279">
        <f t="shared" si="23"/>
        <v>1</v>
      </c>
      <c r="U174" s="25">
        <v>1</v>
      </c>
    </row>
    <row r="175" spans="5:21" ht="15.75" thickBot="1">
      <c r="E175" s="749" t="s">
        <v>320</v>
      </c>
      <c r="F175" s="183" t="s">
        <v>388</v>
      </c>
      <c r="G175" s="51">
        <v>14</v>
      </c>
      <c r="H175" s="723">
        <v>20</v>
      </c>
      <c r="I175" s="963">
        <v>20</v>
      </c>
      <c r="J175" s="946">
        <v>10</v>
      </c>
      <c r="K175" s="946">
        <v>12</v>
      </c>
      <c r="L175" s="946">
        <v>17</v>
      </c>
      <c r="M175" s="946">
        <v>19</v>
      </c>
      <c r="N175" s="946">
        <v>20</v>
      </c>
      <c r="O175" s="946">
        <v>0</v>
      </c>
      <c r="P175" s="946">
        <v>14</v>
      </c>
      <c r="Q175" s="946">
        <v>20</v>
      </c>
      <c r="R175" s="946">
        <v>16</v>
      </c>
      <c r="S175" s="946">
        <v>14</v>
      </c>
      <c r="T175" s="946">
        <v>16</v>
      </c>
      <c r="U175" s="145">
        <v>20</v>
      </c>
    </row>
    <row r="176" spans="5:21" ht="15.75" thickBot="1">
      <c r="E176" s="749"/>
      <c r="F176" s="167" t="s">
        <v>323</v>
      </c>
      <c r="G176" s="20">
        <v>6</v>
      </c>
      <c r="H176" s="712"/>
      <c r="I176" s="955"/>
      <c r="J176" s="938"/>
      <c r="K176" s="938"/>
      <c r="L176" s="938"/>
      <c r="M176" s="938"/>
      <c r="N176" s="938"/>
      <c r="O176" s="938"/>
      <c r="P176" s="938"/>
      <c r="Q176" s="938"/>
      <c r="R176" s="938"/>
      <c r="S176" s="938"/>
      <c r="T176" s="938"/>
      <c r="U176" s="85"/>
    </row>
    <row r="177" spans="5:21" ht="15.75" thickBot="1">
      <c r="E177" s="749"/>
      <c r="F177" s="177" t="s">
        <v>379</v>
      </c>
      <c r="G177" s="20">
        <v>6</v>
      </c>
      <c r="H177" s="711">
        <v>10</v>
      </c>
      <c r="I177" s="955">
        <v>7</v>
      </c>
      <c r="J177" s="938">
        <v>4</v>
      </c>
      <c r="K177" s="938">
        <v>10</v>
      </c>
      <c r="L177" s="938">
        <v>4</v>
      </c>
      <c r="M177" s="938">
        <v>8</v>
      </c>
      <c r="N177" s="938">
        <v>4</v>
      </c>
      <c r="O177" s="938">
        <v>4</v>
      </c>
      <c r="P177" s="938">
        <v>4</v>
      </c>
      <c r="Q177" s="938">
        <v>10</v>
      </c>
      <c r="R177" s="938">
        <v>10</v>
      </c>
      <c r="S177" s="938">
        <v>6</v>
      </c>
      <c r="T177" s="938">
        <v>8</v>
      </c>
      <c r="U177" s="711">
        <v>10</v>
      </c>
    </row>
    <row r="178" spans="5:21" ht="15.75" thickBot="1">
      <c r="E178" s="749"/>
      <c r="F178" s="177" t="s">
        <v>267</v>
      </c>
      <c r="G178" s="57">
        <v>4</v>
      </c>
      <c r="H178" s="712"/>
      <c r="I178" s="955"/>
      <c r="J178" s="938"/>
      <c r="K178" s="938"/>
      <c r="L178" s="938"/>
      <c r="M178" s="938"/>
      <c r="N178" s="938"/>
      <c r="O178" s="938"/>
      <c r="P178" s="938"/>
      <c r="Q178" s="938"/>
      <c r="R178" s="938"/>
      <c r="S178" s="938"/>
      <c r="T178" s="938"/>
      <c r="U178" s="712"/>
    </row>
    <row r="179" spans="5:21" ht="15.75" thickBot="1">
      <c r="E179" s="749"/>
      <c r="F179" s="178" t="s">
        <v>380</v>
      </c>
      <c r="G179" s="17">
        <v>10</v>
      </c>
      <c r="H179" s="33">
        <v>10</v>
      </c>
      <c r="I179" s="269">
        <v>0</v>
      </c>
      <c r="J179" s="419">
        <v>0</v>
      </c>
      <c r="K179" s="419">
        <v>0</v>
      </c>
      <c r="L179" s="419">
        <v>10</v>
      </c>
      <c r="M179" s="419">
        <v>5</v>
      </c>
      <c r="N179" s="419">
        <v>0</v>
      </c>
      <c r="O179" s="419">
        <v>0</v>
      </c>
      <c r="P179" s="419">
        <v>10</v>
      </c>
      <c r="Q179" s="419">
        <v>0</v>
      </c>
      <c r="R179" s="419">
        <v>10</v>
      </c>
      <c r="S179" s="419">
        <v>5</v>
      </c>
      <c r="T179" s="419">
        <v>10</v>
      </c>
      <c r="U179" s="33">
        <v>10</v>
      </c>
    </row>
    <row r="180" spans="5:21" ht="15.75" thickBot="1">
      <c r="E180" s="750"/>
      <c r="F180" s="687" t="s">
        <v>211</v>
      </c>
      <c r="G180" s="688"/>
      <c r="H180" s="85">
        <v>4</v>
      </c>
      <c r="I180" s="279">
        <f aca="true" t="shared" si="24" ref="I180:T180">SUM(I175:I179)/10</f>
        <v>2.7</v>
      </c>
      <c r="J180" s="387">
        <f t="shared" si="24"/>
        <v>1.4</v>
      </c>
      <c r="K180" s="387">
        <f t="shared" si="24"/>
        <v>2.2</v>
      </c>
      <c r="L180" s="279">
        <f t="shared" si="24"/>
        <v>3.1</v>
      </c>
      <c r="M180" s="279">
        <f t="shared" si="24"/>
        <v>3.2</v>
      </c>
      <c r="N180" s="279">
        <f t="shared" si="24"/>
        <v>2.4</v>
      </c>
      <c r="O180" s="387">
        <f t="shared" si="24"/>
        <v>0.4</v>
      </c>
      <c r="P180" s="279">
        <f t="shared" si="24"/>
        <v>2.8</v>
      </c>
      <c r="Q180" s="279">
        <f t="shared" si="24"/>
        <v>3</v>
      </c>
      <c r="R180" s="279">
        <f t="shared" si="24"/>
        <v>3.6</v>
      </c>
      <c r="S180" s="279">
        <f t="shared" si="24"/>
        <v>2.5</v>
      </c>
      <c r="T180" s="279">
        <f t="shared" si="24"/>
        <v>3.4</v>
      </c>
      <c r="U180" s="25">
        <v>4</v>
      </c>
    </row>
    <row r="181" spans="5:21" ht="16.5" thickBot="1">
      <c r="E181" s="904" t="s">
        <v>360</v>
      </c>
      <c r="F181" s="904"/>
      <c r="G181" s="904"/>
      <c r="H181" s="299">
        <f>SUM(H168+H172+H174+H180)</f>
        <v>11</v>
      </c>
      <c r="I181" s="346">
        <f aca="true" t="shared" si="25" ref="I181:T181">SUM(I168+I172+I174+I180)</f>
        <v>9.7</v>
      </c>
      <c r="J181" s="346">
        <f t="shared" si="25"/>
        <v>7.1</v>
      </c>
      <c r="K181" s="346">
        <f t="shared" si="25"/>
        <v>8.3</v>
      </c>
      <c r="L181" s="346">
        <f t="shared" si="25"/>
        <v>9.9</v>
      </c>
      <c r="M181" s="346">
        <f t="shared" si="25"/>
        <v>8.8</v>
      </c>
      <c r="N181" s="346">
        <f t="shared" si="25"/>
        <v>9.1</v>
      </c>
      <c r="O181" s="346">
        <f t="shared" si="25"/>
        <v>7.300000000000001</v>
      </c>
      <c r="P181" s="346">
        <f t="shared" si="25"/>
        <v>9.399999999999999</v>
      </c>
      <c r="Q181" s="346">
        <f t="shared" si="25"/>
        <v>9.5</v>
      </c>
      <c r="R181" s="346">
        <f t="shared" si="25"/>
        <v>10.6</v>
      </c>
      <c r="S181" s="346">
        <f t="shared" si="25"/>
        <v>9.5</v>
      </c>
      <c r="T181" s="346">
        <f t="shared" si="25"/>
        <v>10</v>
      </c>
      <c r="U181" s="347">
        <f>SUM(U168+U172+U174+U180)</f>
        <v>11</v>
      </c>
    </row>
    <row r="182" spans="5:21" ht="15">
      <c r="E182" s="750" t="s">
        <v>313</v>
      </c>
      <c r="F182" s="452" t="s">
        <v>364</v>
      </c>
      <c r="G182" s="453">
        <v>10</v>
      </c>
      <c r="H182" s="839">
        <v>20</v>
      </c>
      <c r="I182" s="963">
        <v>18</v>
      </c>
      <c r="J182" s="946">
        <v>19</v>
      </c>
      <c r="K182" s="946">
        <v>18</v>
      </c>
      <c r="L182" s="946">
        <v>15</v>
      </c>
      <c r="M182" s="946">
        <v>18</v>
      </c>
      <c r="N182" s="946">
        <v>19</v>
      </c>
      <c r="O182" s="946">
        <v>19</v>
      </c>
      <c r="P182" s="946">
        <v>19</v>
      </c>
      <c r="Q182" s="946">
        <v>18</v>
      </c>
      <c r="R182" s="946">
        <v>18</v>
      </c>
      <c r="S182" s="946">
        <v>18</v>
      </c>
      <c r="T182" s="946">
        <v>18</v>
      </c>
      <c r="U182" s="839">
        <v>20</v>
      </c>
    </row>
    <row r="183" spans="5:21" ht="15">
      <c r="E183" s="751"/>
      <c r="F183" s="454" t="s">
        <v>237</v>
      </c>
      <c r="G183" s="455">
        <v>10</v>
      </c>
      <c r="H183" s="840"/>
      <c r="I183" s="955"/>
      <c r="J183" s="938"/>
      <c r="K183" s="938"/>
      <c r="L183" s="938"/>
      <c r="M183" s="938"/>
      <c r="N183" s="938"/>
      <c r="O183" s="938"/>
      <c r="P183" s="938"/>
      <c r="Q183" s="938"/>
      <c r="R183" s="938"/>
      <c r="S183" s="938"/>
      <c r="T183" s="938"/>
      <c r="U183" s="840"/>
    </row>
    <row r="184" spans="5:21" ht="15">
      <c r="E184" s="751"/>
      <c r="F184" s="174" t="s">
        <v>363</v>
      </c>
      <c r="G184" s="41">
        <v>10</v>
      </c>
      <c r="H184" s="29">
        <v>10</v>
      </c>
      <c r="I184" s="55">
        <v>10</v>
      </c>
      <c r="J184" s="415">
        <v>10</v>
      </c>
      <c r="K184" s="415">
        <v>10</v>
      </c>
      <c r="L184" s="415">
        <v>10</v>
      </c>
      <c r="M184" s="415">
        <v>10</v>
      </c>
      <c r="N184" s="415">
        <v>5</v>
      </c>
      <c r="O184" s="415">
        <v>8</v>
      </c>
      <c r="P184" s="415">
        <v>10</v>
      </c>
      <c r="Q184" s="415">
        <v>8</v>
      </c>
      <c r="R184" s="415">
        <v>10</v>
      </c>
      <c r="S184" s="415">
        <v>10</v>
      </c>
      <c r="T184" s="415">
        <v>10</v>
      </c>
      <c r="U184" s="29">
        <v>10</v>
      </c>
    </row>
    <row r="185" spans="5:21" ht="15.75" thickBot="1">
      <c r="E185" s="751"/>
      <c r="F185" s="175" t="s">
        <v>381</v>
      </c>
      <c r="G185" s="43">
        <v>10</v>
      </c>
      <c r="H185" s="33">
        <v>10</v>
      </c>
      <c r="I185" s="269">
        <v>10</v>
      </c>
      <c r="J185" s="419">
        <v>10</v>
      </c>
      <c r="K185" s="419">
        <v>5</v>
      </c>
      <c r="L185" s="419">
        <v>10</v>
      </c>
      <c r="M185" s="419">
        <v>10</v>
      </c>
      <c r="N185" s="419">
        <v>10</v>
      </c>
      <c r="O185" s="419">
        <v>8</v>
      </c>
      <c r="P185" s="419">
        <v>10</v>
      </c>
      <c r="Q185" s="419">
        <v>6</v>
      </c>
      <c r="R185" s="419">
        <v>10</v>
      </c>
      <c r="S185" s="419">
        <v>10</v>
      </c>
      <c r="T185" s="419">
        <v>10</v>
      </c>
      <c r="U185" s="35">
        <v>10</v>
      </c>
    </row>
    <row r="186" spans="5:21" ht="15.75" thickBot="1">
      <c r="E186" s="751"/>
      <c r="F186" s="687" t="s">
        <v>211</v>
      </c>
      <c r="G186" s="688"/>
      <c r="H186" s="330">
        <f>SUM(H182:H185)/10</f>
        <v>4</v>
      </c>
      <c r="I186" s="279">
        <f aca="true" t="shared" si="26" ref="I186:T186">SUM(I182:I185)/10</f>
        <v>3.8</v>
      </c>
      <c r="J186" s="279">
        <f t="shared" si="26"/>
        <v>3.9</v>
      </c>
      <c r="K186" s="279">
        <f t="shared" si="26"/>
        <v>3.3</v>
      </c>
      <c r="L186" s="279">
        <f t="shared" si="26"/>
        <v>3.5</v>
      </c>
      <c r="M186" s="279">
        <f t="shared" si="26"/>
        <v>3.8</v>
      </c>
      <c r="N186" s="279">
        <f t="shared" si="26"/>
        <v>3.4</v>
      </c>
      <c r="O186" s="279">
        <f t="shared" si="26"/>
        <v>3.5</v>
      </c>
      <c r="P186" s="279">
        <f t="shared" si="26"/>
        <v>3.9</v>
      </c>
      <c r="Q186" s="279">
        <f t="shared" si="26"/>
        <v>3.2</v>
      </c>
      <c r="R186" s="279">
        <f t="shared" si="26"/>
        <v>3.8</v>
      </c>
      <c r="S186" s="279">
        <f t="shared" si="26"/>
        <v>3.8</v>
      </c>
      <c r="T186" s="279">
        <f t="shared" si="26"/>
        <v>3.8</v>
      </c>
      <c r="U186" s="348">
        <f>SUM(U182:U185)/10</f>
        <v>4</v>
      </c>
    </row>
    <row r="187" spans="5:21" ht="15.75" thickBot="1">
      <c r="E187" s="749" t="s">
        <v>318</v>
      </c>
      <c r="F187" s="181" t="s">
        <v>382</v>
      </c>
      <c r="G187" s="50">
        <v>10</v>
      </c>
      <c r="H187" s="723">
        <v>15</v>
      </c>
      <c r="I187" s="955">
        <v>6</v>
      </c>
      <c r="J187" s="938">
        <v>6</v>
      </c>
      <c r="K187" s="946">
        <v>6</v>
      </c>
      <c r="L187" s="946">
        <v>0</v>
      </c>
      <c r="M187" s="946">
        <v>6</v>
      </c>
      <c r="N187" s="946">
        <v>6</v>
      </c>
      <c r="O187" s="946">
        <v>10</v>
      </c>
      <c r="P187" s="946">
        <v>15</v>
      </c>
      <c r="Q187" s="938">
        <v>6</v>
      </c>
      <c r="R187" s="938">
        <v>6</v>
      </c>
      <c r="S187" s="946">
        <v>6</v>
      </c>
      <c r="T187" s="946">
        <v>6</v>
      </c>
      <c r="U187" s="724">
        <v>15</v>
      </c>
    </row>
    <row r="188" spans="5:21" ht="15.75" thickBot="1">
      <c r="E188" s="749"/>
      <c r="F188" s="174" t="s">
        <v>237</v>
      </c>
      <c r="G188" s="41">
        <v>5</v>
      </c>
      <c r="H188" s="712"/>
      <c r="I188" s="955"/>
      <c r="J188" s="938"/>
      <c r="K188" s="938"/>
      <c r="L188" s="938"/>
      <c r="M188" s="938"/>
      <c r="N188" s="938"/>
      <c r="O188" s="938"/>
      <c r="P188" s="938"/>
      <c r="Q188" s="938"/>
      <c r="R188" s="938"/>
      <c r="S188" s="938"/>
      <c r="T188" s="938"/>
      <c r="U188" s="712"/>
    </row>
    <row r="189" spans="5:21" ht="15.75" thickBot="1">
      <c r="E189" s="749"/>
      <c r="F189" s="175" t="s">
        <v>383</v>
      </c>
      <c r="G189" s="43">
        <v>5</v>
      </c>
      <c r="H189" s="33">
        <v>5</v>
      </c>
      <c r="I189" s="269">
        <v>5</v>
      </c>
      <c r="J189" s="419">
        <v>4</v>
      </c>
      <c r="K189" s="419">
        <v>4</v>
      </c>
      <c r="L189" s="419">
        <v>5</v>
      </c>
      <c r="M189" s="419">
        <v>5</v>
      </c>
      <c r="N189" s="419">
        <v>4</v>
      </c>
      <c r="O189" s="419">
        <v>5</v>
      </c>
      <c r="P189" s="419">
        <v>4</v>
      </c>
      <c r="Q189" s="419">
        <v>4</v>
      </c>
      <c r="R189" s="419">
        <v>5</v>
      </c>
      <c r="S189" s="419">
        <v>4</v>
      </c>
      <c r="T189" s="419">
        <v>4</v>
      </c>
      <c r="U189" s="35">
        <v>5</v>
      </c>
    </row>
    <row r="190" spans="5:21" ht="15.75" thickBot="1">
      <c r="E190" s="750"/>
      <c r="F190" s="687" t="s">
        <v>211</v>
      </c>
      <c r="G190" s="688"/>
      <c r="H190" s="85">
        <v>2</v>
      </c>
      <c r="I190" s="279">
        <f aca="true" t="shared" si="27" ref="I190:T190">SUM(I187:I189)/10</f>
        <v>1.1</v>
      </c>
      <c r="J190" s="279">
        <f t="shared" si="27"/>
        <v>1</v>
      </c>
      <c r="K190" s="279">
        <f t="shared" si="27"/>
        <v>1</v>
      </c>
      <c r="L190" s="279">
        <f t="shared" si="27"/>
        <v>0.5</v>
      </c>
      <c r="M190" s="279">
        <f t="shared" si="27"/>
        <v>1.1</v>
      </c>
      <c r="N190" s="279">
        <f t="shared" si="27"/>
        <v>1</v>
      </c>
      <c r="O190" s="279">
        <f t="shared" si="27"/>
        <v>1.5</v>
      </c>
      <c r="P190" s="279">
        <f t="shared" si="27"/>
        <v>1.9</v>
      </c>
      <c r="Q190" s="279">
        <f t="shared" si="27"/>
        <v>1</v>
      </c>
      <c r="R190" s="279">
        <f t="shared" si="27"/>
        <v>1.1</v>
      </c>
      <c r="S190" s="279">
        <f t="shared" si="27"/>
        <v>1</v>
      </c>
      <c r="T190" s="279">
        <f t="shared" si="27"/>
        <v>1</v>
      </c>
      <c r="U190" s="25">
        <v>2</v>
      </c>
    </row>
    <row r="191" spans="5:21" ht="15.75" thickBot="1">
      <c r="E191" s="749" t="s">
        <v>321</v>
      </c>
      <c r="F191" s="183" t="s">
        <v>384</v>
      </c>
      <c r="G191" s="51">
        <v>20</v>
      </c>
      <c r="H191" s="71">
        <v>20</v>
      </c>
      <c r="I191" s="266">
        <v>12</v>
      </c>
      <c r="J191" s="427">
        <v>13</v>
      </c>
      <c r="K191" s="427">
        <v>18</v>
      </c>
      <c r="L191" s="427">
        <v>16</v>
      </c>
      <c r="M191" s="427">
        <v>13</v>
      </c>
      <c r="N191" s="427">
        <v>19</v>
      </c>
      <c r="O191" s="427">
        <v>10</v>
      </c>
      <c r="P191" s="427">
        <v>18</v>
      </c>
      <c r="Q191" s="427">
        <v>20</v>
      </c>
      <c r="R191" s="427">
        <v>15</v>
      </c>
      <c r="S191" s="427">
        <v>18</v>
      </c>
      <c r="T191" s="427">
        <v>18</v>
      </c>
      <c r="U191" s="71">
        <v>20</v>
      </c>
    </row>
    <row r="192" spans="5:21" ht="15.75" thickBot="1">
      <c r="E192" s="749"/>
      <c r="F192" s="167" t="s">
        <v>385</v>
      </c>
      <c r="G192" s="20">
        <v>10</v>
      </c>
      <c r="H192" s="29">
        <v>10</v>
      </c>
      <c r="I192" s="55">
        <v>10</v>
      </c>
      <c r="J192" s="415">
        <v>10</v>
      </c>
      <c r="K192" s="415">
        <v>10</v>
      </c>
      <c r="L192" s="415">
        <v>9</v>
      </c>
      <c r="M192" s="415">
        <v>10</v>
      </c>
      <c r="N192" s="415">
        <v>9</v>
      </c>
      <c r="O192" s="415">
        <v>10</v>
      </c>
      <c r="P192" s="415">
        <v>10</v>
      </c>
      <c r="Q192" s="415">
        <v>10</v>
      </c>
      <c r="R192" s="415">
        <v>10</v>
      </c>
      <c r="S192" s="415">
        <v>10</v>
      </c>
      <c r="T192" s="415">
        <v>10</v>
      </c>
      <c r="U192" s="29">
        <v>10</v>
      </c>
    </row>
    <row r="193" spans="5:21" ht="15.75" thickBot="1">
      <c r="E193" s="749"/>
      <c r="F193" s="167" t="s">
        <v>386</v>
      </c>
      <c r="G193" s="20">
        <v>10</v>
      </c>
      <c r="H193" s="29">
        <v>10</v>
      </c>
      <c r="I193" s="55">
        <v>0</v>
      </c>
      <c r="J193" s="415">
        <v>2</v>
      </c>
      <c r="K193" s="415">
        <v>6</v>
      </c>
      <c r="L193" s="415">
        <v>2</v>
      </c>
      <c r="M193" s="415">
        <v>1</v>
      </c>
      <c r="N193" s="415">
        <v>7</v>
      </c>
      <c r="O193" s="415">
        <v>1</v>
      </c>
      <c r="P193" s="415">
        <v>7</v>
      </c>
      <c r="Q193" s="415">
        <v>10</v>
      </c>
      <c r="R193" s="415">
        <v>3</v>
      </c>
      <c r="S193" s="415">
        <v>9</v>
      </c>
      <c r="T193" s="415">
        <v>9</v>
      </c>
      <c r="U193" s="29">
        <v>10</v>
      </c>
    </row>
    <row r="194" spans="5:21" ht="15.75" thickBot="1">
      <c r="E194" s="749"/>
      <c r="F194" s="179" t="s">
        <v>387</v>
      </c>
      <c r="G194" s="57">
        <v>10</v>
      </c>
      <c r="H194" s="35">
        <v>10</v>
      </c>
      <c r="I194" s="265">
        <v>10</v>
      </c>
      <c r="J194" s="418">
        <v>10</v>
      </c>
      <c r="K194" s="418">
        <v>10</v>
      </c>
      <c r="L194" s="418">
        <v>10</v>
      </c>
      <c r="M194" s="418">
        <v>10</v>
      </c>
      <c r="N194" s="418">
        <v>10</v>
      </c>
      <c r="O194" s="418">
        <v>10</v>
      </c>
      <c r="P194" s="418">
        <v>10</v>
      </c>
      <c r="Q194" s="418">
        <v>10</v>
      </c>
      <c r="R194" s="418">
        <v>10</v>
      </c>
      <c r="S194" s="418">
        <v>10</v>
      </c>
      <c r="T194" s="418">
        <v>10</v>
      </c>
      <c r="U194" s="35">
        <v>10</v>
      </c>
    </row>
    <row r="195" spans="5:21" ht="15.75" thickBot="1">
      <c r="E195" s="750"/>
      <c r="F195" s="687" t="s">
        <v>211</v>
      </c>
      <c r="G195" s="688"/>
      <c r="H195" s="145">
        <v>5</v>
      </c>
      <c r="I195" s="279">
        <f aca="true" t="shared" si="28" ref="I195:T195">SUM(I191:I194)/10</f>
        <v>3.2</v>
      </c>
      <c r="J195" s="279">
        <f>SUM(J191:J194)/10</f>
        <v>3.5</v>
      </c>
      <c r="K195" s="279">
        <f t="shared" si="28"/>
        <v>4.4</v>
      </c>
      <c r="L195" s="279">
        <f t="shared" si="28"/>
        <v>3.7</v>
      </c>
      <c r="M195" s="279">
        <f t="shared" si="28"/>
        <v>3.4</v>
      </c>
      <c r="N195" s="279">
        <f t="shared" si="28"/>
        <v>4.5</v>
      </c>
      <c r="O195" s="279">
        <f t="shared" si="28"/>
        <v>3.1</v>
      </c>
      <c r="P195" s="279">
        <f t="shared" si="28"/>
        <v>4.5</v>
      </c>
      <c r="Q195" s="279">
        <f t="shared" si="28"/>
        <v>5</v>
      </c>
      <c r="R195" s="279">
        <f t="shared" si="28"/>
        <v>3.8</v>
      </c>
      <c r="S195" s="279">
        <f t="shared" si="28"/>
        <v>4.7</v>
      </c>
      <c r="T195" s="279">
        <f t="shared" si="28"/>
        <v>4.7</v>
      </c>
      <c r="U195" s="25">
        <v>5</v>
      </c>
    </row>
    <row r="196" spans="5:21" ht="16.5" thickBot="1">
      <c r="E196" s="903" t="s">
        <v>361</v>
      </c>
      <c r="F196" s="903"/>
      <c r="G196" s="903"/>
      <c r="H196" s="300">
        <f>SUM(H186+H190+H195)</f>
        <v>11</v>
      </c>
      <c r="I196" s="346">
        <f aca="true" t="shared" si="29" ref="I196:U196">SUM(I186+I190+I195)</f>
        <v>8.100000000000001</v>
      </c>
      <c r="J196" s="346">
        <f t="shared" si="29"/>
        <v>8.4</v>
      </c>
      <c r="K196" s="346">
        <f t="shared" si="29"/>
        <v>8.7</v>
      </c>
      <c r="L196" s="346">
        <f t="shared" si="29"/>
        <v>7.7</v>
      </c>
      <c r="M196" s="346">
        <f t="shared" si="29"/>
        <v>8.3</v>
      </c>
      <c r="N196" s="346">
        <f t="shared" si="29"/>
        <v>8.9</v>
      </c>
      <c r="O196" s="346">
        <f t="shared" si="29"/>
        <v>8.1</v>
      </c>
      <c r="P196" s="346">
        <f t="shared" si="29"/>
        <v>10.3</v>
      </c>
      <c r="Q196" s="346">
        <f t="shared" si="29"/>
        <v>9.2</v>
      </c>
      <c r="R196" s="346">
        <f t="shared" si="29"/>
        <v>8.7</v>
      </c>
      <c r="S196" s="346">
        <f t="shared" si="29"/>
        <v>9.5</v>
      </c>
      <c r="T196" s="346">
        <f t="shared" si="29"/>
        <v>9.5</v>
      </c>
      <c r="U196" s="357">
        <f t="shared" si="29"/>
        <v>11</v>
      </c>
    </row>
    <row r="197" spans="5:21" ht="16.5" thickBot="1">
      <c r="E197" s="788" t="s">
        <v>362</v>
      </c>
      <c r="F197" s="788"/>
      <c r="G197" s="788"/>
      <c r="H197" s="302">
        <f aca="true" t="shared" si="30" ref="H197:U197">SUM(H98+H160+H181+H196)</f>
        <v>125</v>
      </c>
      <c r="I197" s="393">
        <f t="shared" si="30"/>
        <v>105</v>
      </c>
      <c r="J197" s="393">
        <f t="shared" si="30"/>
        <v>87.2</v>
      </c>
      <c r="K197" s="393">
        <f t="shared" si="30"/>
        <v>103.4</v>
      </c>
      <c r="L197" s="393">
        <f t="shared" si="30"/>
        <v>106.10000000000001</v>
      </c>
      <c r="M197" s="393">
        <f t="shared" si="30"/>
        <v>107.1</v>
      </c>
      <c r="N197" s="393">
        <f t="shared" si="30"/>
        <v>103.6</v>
      </c>
      <c r="O197" s="393">
        <f t="shared" si="30"/>
        <v>101.79999999999998</v>
      </c>
      <c r="P197" s="393">
        <f t="shared" si="30"/>
        <v>106.7</v>
      </c>
      <c r="Q197" s="393">
        <f t="shared" si="30"/>
        <v>95.2</v>
      </c>
      <c r="R197" s="393">
        <f t="shared" si="30"/>
        <v>109.55</v>
      </c>
      <c r="S197" s="393">
        <f t="shared" si="30"/>
        <v>103.55</v>
      </c>
      <c r="T197" s="393">
        <f t="shared" si="30"/>
        <v>107</v>
      </c>
      <c r="U197" s="357">
        <f t="shared" si="30"/>
        <v>125</v>
      </c>
    </row>
    <row r="198" spans="1:20" ht="15.75">
      <c r="A198" s="203"/>
      <c r="B198" s="301"/>
      <c r="C198" s="303"/>
      <c r="D198" s="303"/>
      <c r="E198" s="303"/>
      <c r="F198" s="303"/>
      <c r="G198" s="303"/>
      <c r="H198" s="303"/>
      <c r="I198" s="384"/>
      <c r="J198" s="384"/>
      <c r="K198" s="384"/>
      <c r="L198" s="384"/>
      <c r="M198" s="384"/>
      <c r="N198" s="384"/>
      <c r="O198" s="384"/>
      <c r="P198" s="384"/>
      <c r="Q198" s="384"/>
      <c r="R198" s="384"/>
      <c r="S198" s="384"/>
      <c r="T198" s="384"/>
    </row>
    <row r="199" spans="3:20" ht="13.5" thickBot="1">
      <c r="C199" s="260"/>
      <c r="D199" s="260"/>
      <c r="E199" s="260"/>
      <c r="F199" s="260"/>
      <c r="G199" s="260"/>
      <c r="H199" s="260"/>
      <c r="I199" s="386"/>
      <c r="J199" s="386"/>
      <c r="K199" s="386"/>
      <c r="L199" s="386"/>
      <c r="M199" s="386"/>
      <c r="N199" s="386"/>
      <c r="O199" s="386"/>
      <c r="P199" s="386"/>
      <c r="Q199" s="386"/>
      <c r="R199" s="386"/>
      <c r="S199" s="386"/>
      <c r="T199" s="386"/>
    </row>
    <row r="200" spans="1:20" ht="15.75">
      <c r="A200" s="927" t="s">
        <v>390</v>
      </c>
      <c r="B200" s="927"/>
      <c r="C200" s="927"/>
      <c r="D200" s="927"/>
      <c r="E200" s="927"/>
      <c r="F200" s="927"/>
      <c r="G200" s="927"/>
      <c r="H200" s="928"/>
      <c r="I200" s="332">
        <v>13</v>
      </c>
      <c r="J200" s="189">
        <v>36</v>
      </c>
      <c r="K200" s="188">
        <v>21</v>
      </c>
      <c r="L200" s="188" t="s">
        <v>222</v>
      </c>
      <c r="M200" s="241">
        <v>16</v>
      </c>
      <c r="N200" s="241">
        <v>35</v>
      </c>
      <c r="O200" s="241">
        <v>32</v>
      </c>
      <c r="P200" s="241">
        <v>15</v>
      </c>
      <c r="Q200" s="188" t="s">
        <v>225</v>
      </c>
      <c r="R200" s="241" t="s">
        <v>222</v>
      </c>
      <c r="S200" s="526" t="s">
        <v>220</v>
      </c>
      <c r="T200" s="188" t="s">
        <v>223</v>
      </c>
    </row>
    <row r="201" spans="1:20" ht="16.5" thickBot="1">
      <c r="A201" s="927" t="s">
        <v>391</v>
      </c>
      <c r="B201" s="927"/>
      <c r="C201" s="927"/>
      <c r="D201" s="927"/>
      <c r="E201" s="927"/>
      <c r="F201" s="927"/>
      <c r="G201" s="927"/>
      <c r="H201" s="928"/>
      <c r="I201" s="331" t="s">
        <v>552</v>
      </c>
      <c r="J201" s="315">
        <v>36</v>
      </c>
      <c r="K201" s="317">
        <v>31</v>
      </c>
      <c r="L201" s="317">
        <v>23</v>
      </c>
      <c r="M201" s="320">
        <v>19</v>
      </c>
      <c r="N201" s="320">
        <v>28</v>
      </c>
      <c r="O201" s="320">
        <v>33</v>
      </c>
      <c r="P201" s="320">
        <v>21</v>
      </c>
      <c r="Q201" s="317">
        <v>35</v>
      </c>
      <c r="R201" s="320">
        <v>10</v>
      </c>
      <c r="S201" s="320">
        <v>29</v>
      </c>
      <c r="T201" s="317">
        <v>20</v>
      </c>
    </row>
    <row r="202" spans="1:21" ht="15.75" thickBot="1">
      <c r="A202" s="65"/>
      <c r="B202" s="65"/>
      <c r="C202" s="65"/>
      <c r="D202" s="65"/>
      <c r="E202" s="65"/>
      <c r="F202" s="65"/>
      <c r="G202" s="65"/>
      <c r="H202" s="5"/>
      <c r="I202" s="147"/>
      <c r="J202" s="147"/>
      <c r="K202" s="905"/>
      <c r="L202" s="905"/>
      <c r="M202" s="154"/>
      <c r="N202" s="154"/>
      <c r="O202" s="154"/>
      <c r="P202" s="154"/>
      <c r="Q202" s="259"/>
      <c r="R202" s="259"/>
      <c r="S202" s="304"/>
      <c r="T202" s="304"/>
      <c r="U202" s="65"/>
    </row>
    <row r="203" spans="1:21" ht="16.5" thickBot="1">
      <c r="A203" s="253"/>
      <c r="B203" s="253"/>
      <c r="C203" s="253"/>
      <c r="D203" s="253"/>
      <c r="E203" s="253"/>
      <c r="F203" s="253"/>
      <c r="G203" s="253"/>
      <c r="H203" s="306"/>
      <c r="I203" s="312" t="s">
        <v>184</v>
      </c>
      <c r="J203" s="312" t="s">
        <v>349</v>
      </c>
      <c r="K203" s="309" t="s">
        <v>187</v>
      </c>
      <c r="L203" s="309" t="s">
        <v>183</v>
      </c>
      <c r="M203" s="312" t="s">
        <v>194</v>
      </c>
      <c r="N203" s="312" t="s">
        <v>219</v>
      </c>
      <c r="O203" s="312" t="s">
        <v>195</v>
      </c>
      <c r="P203" s="312" t="s">
        <v>196</v>
      </c>
      <c r="Q203" s="312" t="s">
        <v>395</v>
      </c>
      <c r="R203" s="312" t="s">
        <v>200</v>
      </c>
      <c r="S203" s="312" t="s">
        <v>226</v>
      </c>
      <c r="T203" s="309" t="s">
        <v>203</v>
      </c>
      <c r="U203" s="253"/>
    </row>
    <row r="204" spans="1:20" ht="15.75">
      <c r="A204" s="906" t="s">
        <v>207</v>
      </c>
      <c r="B204" s="906"/>
      <c r="C204" s="906"/>
      <c r="D204" s="906"/>
      <c r="E204" s="906"/>
      <c r="F204" s="906"/>
      <c r="G204" s="906"/>
      <c r="H204" s="907"/>
      <c r="I204" s="364">
        <f aca="true" t="shared" si="31" ref="I204:T204">SUM(I5+I15+I18+I22+I28+I31+I39+I44+I49+I76+I78+I88+I95+I142+I149+I150+I182)/10</f>
        <v>30</v>
      </c>
      <c r="J204" s="364">
        <f t="shared" si="31"/>
        <v>29.6</v>
      </c>
      <c r="K204" s="364">
        <f t="shared" si="31"/>
        <v>30.9</v>
      </c>
      <c r="L204" s="364">
        <f t="shared" si="31"/>
        <v>30.2</v>
      </c>
      <c r="M204" s="364">
        <f t="shared" si="31"/>
        <v>31.7</v>
      </c>
      <c r="N204" s="364">
        <f t="shared" si="31"/>
        <v>31.4</v>
      </c>
      <c r="O204" s="364">
        <f t="shared" si="31"/>
        <v>31</v>
      </c>
      <c r="P204" s="364">
        <f t="shared" si="31"/>
        <v>29.9</v>
      </c>
      <c r="Q204" s="364">
        <f t="shared" si="31"/>
        <v>27.1</v>
      </c>
      <c r="R204" s="364">
        <f t="shared" si="31"/>
        <v>30</v>
      </c>
      <c r="S204" s="364">
        <f t="shared" si="31"/>
        <v>30.6</v>
      </c>
      <c r="T204" s="364">
        <f t="shared" si="31"/>
        <v>31.6</v>
      </c>
    </row>
    <row r="205" spans="1:20" ht="15.75">
      <c r="A205" s="906" t="s">
        <v>208</v>
      </c>
      <c r="B205" s="906"/>
      <c r="C205" s="906"/>
      <c r="D205" s="906"/>
      <c r="E205" s="906"/>
      <c r="F205" s="906"/>
      <c r="G205" s="906"/>
      <c r="H205" s="907"/>
      <c r="I205" s="159">
        <f aca="true" t="shared" si="32" ref="I205:T205">SUM(I197)</f>
        <v>105</v>
      </c>
      <c r="J205" s="159">
        <f t="shared" si="32"/>
        <v>87.2</v>
      </c>
      <c r="K205" s="159">
        <f t="shared" si="32"/>
        <v>103.4</v>
      </c>
      <c r="L205" s="159">
        <f t="shared" si="32"/>
        <v>106.10000000000001</v>
      </c>
      <c r="M205" s="159">
        <f t="shared" si="32"/>
        <v>107.1</v>
      </c>
      <c r="N205" s="159">
        <f t="shared" si="32"/>
        <v>103.6</v>
      </c>
      <c r="O205" s="159">
        <f t="shared" si="32"/>
        <v>101.79999999999998</v>
      </c>
      <c r="P205" s="159">
        <f t="shared" si="32"/>
        <v>106.7</v>
      </c>
      <c r="Q205" s="159">
        <f t="shared" si="32"/>
        <v>95.2</v>
      </c>
      <c r="R205" s="159">
        <f t="shared" si="32"/>
        <v>109.55</v>
      </c>
      <c r="S205" s="159">
        <f t="shared" si="32"/>
        <v>103.55</v>
      </c>
      <c r="T205" s="159">
        <f t="shared" si="32"/>
        <v>107</v>
      </c>
    </row>
    <row r="206" spans="1:20" ht="15.75">
      <c r="A206" s="906" t="s">
        <v>81</v>
      </c>
      <c r="B206" s="906"/>
      <c r="C206" s="906"/>
      <c r="D206" s="906"/>
      <c r="E206" s="906"/>
      <c r="F206" s="906"/>
      <c r="G206" s="906"/>
      <c r="H206" s="907"/>
      <c r="I206" s="205">
        <f aca="true" t="shared" si="33" ref="I206:T206">I205/1.25</f>
        <v>84</v>
      </c>
      <c r="J206" s="205">
        <f t="shared" si="33"/>
        <v>69.76</v>
      </c>
      <c r="K206" s="205">
        <f t="shared" si="33"/>
        <v>82.72</v>
      </c>
      <c r="L206" s="205">
        <f t="shared" si="33"/>
        <v>84.88000000000001</v>
      </c>
      <c r="M206" s="205">
        <f t="shared" si="33"/>
        <v>85.67999999999999</v>
      </c>
      <c r="N206" s="205">
        <f t="shared" si="33"/>
        <v>82.88</v>
      </c>
      <c r="O206" s="205">
        <f t="shared" si="33"/>
        <v>81.43999999999998</v>
      </c>
      <c r="P206" s="205">
        <f t="shared" si="33"/>
        <v>85.36</v>
      </c>
      <c r="Q206" s="205">
        <f t="shared" si="33"/>
        <v>76.16</v>
      </c>
      <c r="R206" s="205">
        <f t="shared" si="33"/>
        <v>87.64</v>
      </c>
      <c r="S206" s="205">
        <f t="shared" si="33"/>
        <v>82.84</v>
      </c>
      <c r="T206" s="205">
        <f t="shared" si="33"/>
        <v>85.6</v>
      </c>
    </row>
    <row r="207" spans="1:20" ht="15.75">
      <c r="A207" s="906" t="s">
        <v>209</v>
      </c>
      <c r="B207" s="906"/>
      <c r="C207" s="906"/>
      <c r="D207" s="906"/>
      <c r="E207" s="906"/>
      <c r="F207" s="906"/>
      <c r="G207" s="906"/>
      <c r="H207" s="907"/>
      <c r="I207" s="36">
        <v>6</v>
      </c>
      <c r="J207" s="36">
        <v>12</v>
      </c>
      <c r="K207" s="36">
        <v>9</v>
      </c>
      <c r="L207" s="36">
        <v>5</v>
      </c>
      <c r="M207" s="36">
        <v>2</v>
      </c>
      <c r="N207" s="36">
        <v>7</v>
      </c>
      <c r="O207" s="36">
        <v>10</v>
      </c>
      <c r="P207" s="36">
        <v>4</v>
      </c>
      <c r="Q207" s="36">
        <v>11</v>
      </c>
      <c r="R207" s="36">
        <v>1</v>
      </c>
      <c r="S207" s="36">
        <v>8</v>
      </c>
      <c r="T207" s="36">
        <v>3</v>
      </c>
    </row>
    <row r="208" spans="1:20" ht="16.5" thickBot="1">
      <c r="A208" s="906" t="s">
        <v>86</v>
      </c>
      <c r="B208" s="906"/>
      <c r="C208" s="906"/>
      <c r="D208" s="906"/>
      <c r="E208" s="906"/>
      <c r="F208" s="906"/>
      <c r="G208" s="906"/>
      <c r="H208" s="907"/>
      <c r="I208" s="200" t="s">
        <v>552</v>
      </c>
      <c r="J208" s="200">
        <v>36</v>
      </c>
      <c r="K208" s="200">
        <v>31</v>
      </c>
      <c r="L208" s="200">
        <v>23</v>
      </c>
      <c r="M208" s="200">
        <v>19</v>
      </c>
      <c r="N208" s="200">
        <v>28</v>
      </c>
      <c r="O208" s="200">
        <v>33</v>
      </c>
      <c r="P208" s="200">
        <v>21</v>
      </c>
      <c r="Q208" s="200">
        <v>35</v>
      </c>
      <c r="R208" s="200">
        <v>10</v>
      </c>
      <c r="S208" s="200">
        <v>29</v>
      </c>
      <c r="T208" s="200">
        <v>20</v>
      </c>
    </row>
    <row r="209" spans="1:20" ht="15.75">
      <c r="A209" s="79"/>
      <c r="B209" s="79"/>
      <c r="C209" s="79"/>
      <c r="D209" s="79"/>
      <c r="E209" s="79"/>
      <c r="F209" s="79"/>
      <c r="G209" s="950">
        <v>2014</v>
      </c>
      <c r="H209" s="926"/>
      <c r="I209" s="405">
        <f aca="true" t="shared" si="34" ref="I209:T209">I205/1.25</f>
        <v>84</v>
      </c>
      <c r="J209" s="405">
        <f t="shared" si="34"/>
        <v>69.76</v>
      </c>
      <c r="K209" s="405">
        <f t="shared" si="34"/>
        <v>82.72</v>
      </c>
      <c r="L209" s="405">
        <f t="shared" si="34"/>
        <v>84.88000000000001</v>
      </c>
      <c r="M209" s="405">
        <f t="shared" si="34"/>
        <v>85.67999999999999</v>
      </c>
      <c r="N209" s="405">
        <f t="shared" si="34"/>
        <v>82.88</v>
      </c>
      <c r="O209" s="405">
        <f t="shared" si="34"/>
        <v>81.43999999999998</v>
      </c>
      <c r="P209" s="405">
        <f t="shared" si="34"/>
        <v>85.36</v>
      </c>
      <c r="Q209" s="405">
        <f t="shared" si="34"/>
        <v>76.16</v>
      </c>
      <c r="R209" s="405">
        <f t="shared" si="34"/>
        <v>87.64</v>
      </c>
      <c r="S209" s="405">
        <f t="shared" si="34"/>
        <v>82.84</v>
      </c>
      <c r="T209" s="405">
        <f t="shared" si="34"/>
        <v>85.6</v>
      </c>
    </row>
    <row r="210" spans="7:20" ht="16.5" thickBot="1">
      <c r="G210" s="951">
        <v>2013</v>
      </c>
      <c r="H210" s="924"/>
      <c r="I210" s="251">
        <v>85.44</v>
      </c>
      <c r="J210" s="251">
        <v>66.12</v>
      </c>
      <c r="K210" s="251">
        <v>82.88</v>
      </c>
      <c r="L210" s="251">
        <v>83.2</v>
      </c>
      <c r="M210" s="251">
        <v>83.12</v>
      </c>
      <c r="N210" s="358">
        <v>75.36</v>
      </c>
      <c r="O210" s="251">
        <v>77.6</v>
      </c>
      <c r="P210" s="251">
        <v>84.72</v>
      </c>
      <c r="Q210" s="251">
        <v>72.98</v>
      </c>
      <c r="R210" s="251">
        <v>84.32</v>
      </c>
      <c r="S210" s="525" t="s">
        <v>220</v>
      </c>
      <c r="T210" s="251">
        <v>81.28</v>
      </c>
    </row>
    <row r="211" spans="1:21" ht="15.75">
      <c r="A211" s="254"/>
      <c r="B211" s="254"/>
      <c r="C211" s="254"/>
      <c r="D211" s="254"/>
      <c r="E211" s="254"/>
      <c r="F211" s="254"/>
      <c r="G211" s="254"/>
      <c r="H211" s="255"/>
      <c r="I211" s="257"/>
      <c r="J211" s="257"/>
      <c r="K211" s="254"/>
      <c r="L211" s="254"/>
      <c r="M211" s="254"/>
      <c r="N211" s="254"/>
      <c r="O211" s="254"/>
      <c r="P211" s="254"/>
      <c r="Q211" s="254"/>
      <c r="R211" s="254"/>
      <c r="S211" s="254"/>
      <c r="T211" s="254"/>
      <c r="U211" s="254"/>
    </row>
    <row r="212" spans="8:20" ht="15">
      <c r="H212" s="518">
        <v>94</v>
      </c>
      <c r="I212" s="83"/>
      <c r="J212" s="83"/>
      <c r="K212" s="83"/>
      <c r="L212" s="83"/>
      <c r="M212" s="83"/>
      <c r="N212" s="83"/>
      <c r="O212" s="83"/>
      <c r="P212" s="83"/>
      <c r="Q212" s="83"/>
      <c r="R212" s="83"/>
      <c r="S212" s="83"/>
      <c r="T212" s="83"/>
    </row>
    <row r="213" spans="8:21" ht="15">
      <c r="H213" s="519">
        <v>92</v>
      </c>
      <c r="I213" s="148"/>
      <c r="J213" s="148"/>
      <c r="K213" s="95"/>
      <c r="L213" s="95"/>
      <c r="M213" s="83"/>
      <c r="N213" s="83"/>
      <c r="O213" s="83"/>
      <c r="P213" s="83"/>
      <c r="Q213" s="83"/>
      <c r="R213" s="83"/>
      <c r="S213" s="83"/>
      <c r="T213" s="83"/>
      <c r="U213" s="512">
        <v>92</v>
      </c>
    </row>
    <row r="214" spans="8:21" ht="15">
      <c r="H214" s="519">
        <v>90</v>
      </c>
      <c r="I214" s="148"/>
      <c r="J214" s="148"/>
      <c r="K214" s="95"/>
      <c r="L214" s="95"/>
      <c r="M214" s="83"/>
      <c r="N214" s="83"/>
      <c r="O214" s="83"/>
      <c r="P214" s="83"/>
      <c r="Q214" s="83"/>
      <c r="R214" s="83"/>
      <c r="S214" s="95"/>
      <c r="T214" s="83"/>
      <c r="U214" s="513">
        <v>90</v>
      </c>
    </row>
    <row r="215" spans="8:21" ht="15">
      <c r="H215" s="519">
        <v>88</v>
      </c>
      <c r="I215" s="148"/>
      <c r="J215" s="148"/>
      <c r="K215" s="95"/>
      <c r="L215" s="95"/>
      <c r="M215" s="83"/>
      <c r="N215" s="83"/>
      <c r="O215" s="83"/>
      <c r="P215" s="83"/>
      <c r="Q215" s="83"/>
      <c r="R215" s="83"/>
      <c r="S215" s="95"/>
      <c r="T215" s="95"/>
      <c r="U215" s="513">
        <v>88</v>
      </c>
    </row>
    <row r="216" spans="8:21" ht="15">
      <c r="H216" s="519">
        <v>86</v>
      </c>
      <c r="I216" s="149"/>
      <c r="J216" s="149"/>
      <c r="K216" s="95"/>
      <c r="L216" s="95"/>
      <c r="M216" s="83"/>
      <c r="N216" s="95"/>
      <c r="O216" s="83"/>
      <c r="P216" s="83"/>
      <c r="Q216" s="95"/>
      <c r="R216" s="223"/>
      <c r="S216" s="95"/>
      <c r="T216" s="95"/>
      <c r="U216" s="513">
        <v>86</v>
      </c>
    </row>
    <row r="217" spans="8:21" ht="15.75" thickBot="1">
      <c r="H217" s="519">
        <v>84</v>
      </c>
      <c r="I217" s="150"/>
      <c r="J217" s="150"/>
      <c r="K217" s="108"/>
      <c r="L217" s="238"/>
      <c r="M217" s="238"/>
      <c r="N217" s="108"/>
      <c r="O217" s="106"/>
      <c r="P217" s="238"/>
      <c r="Q217" s="108"/>
      <c r="R217" s="238"/>
      <c r="S217" s="108"/>
      <c r="T217" s="238"/>
      <c r="U217" s="513">
        <v>84</v>
      </c>
    </row>
    <row r="218" spans="8:21" ht="15">
      <c r="H218" s="519">
        <v>82</v>
      </c>
      <c r="I218" s="235"/>
      <c r="J218" s="170"/>
      <c r="K218" s="107"/>
      <c r="L218" s="222"/>
      <c r="M218" s="222"/>
      <c r="N218" s="107"/>
      <c r="O218" s="98"/>
      <c r="P218" s="222"/>
      <c r="Q218" s="107"/>
      <c r="R218" s="222"/>
      <c r="S218" s="107"/>
      <c r="T218" s="222"/>
      <c r="U218" s="513">
        <v>82</v>
      </c>
    </row>
    <row r="219" spans="8:21" ht="15">
      <c r="H219" s="519">
        <v>80</v>
      </c>
      <c r="I219" s="233"/>
      <c r="J219" s="149"/>
      <c r="K219" s="223"/>
      <c r="L219" s="162"/>
      <c r="M219" s="223"/>
      <c r="N219" s="223"/>
      <c r="O219" s="223"/>
      <c r="P219" s="223"/>
      <c r="Q219" s="95"/>
      <c r="R219" s="223"/>
      <c r="S219" s="223"/>
      <c r="T219" s="162"/>
      <c r="U219" s="513">
        <v>80</v>
      </c>
    </row>
    <row r="220" spans="8:21" ht="15">
      <c r="H220" s="519">
        <v>78</v>
      </c>
      <c r="I220" s="233"/>
      <c r="J220" s="149"/>
      <c r="K220" s="223"/>
      <c r="L220" s="162"/>
      <c r="M220" s="223"/>
      <c r="N220" s="223"/>
      <c r="O220" s="223"/>
      <c r="P220" s="223"/>
      <c r="Q220" s="95"/>
      <c r="R220" s="223"/>
      <c r="S220" s="223"/>
      <c r="T220" s="162"/>
      <c r="U220" s="513">
        <v>78</v>
      </c>
    </row>
    <row r="221" spans="8:21" ht="15.75" thickBot="1">
      <c r="H221" s="519">
        <v>76</v>
      </c>
      <c r="I221" s="234"/>
      <c r="J221" s="150"/>
      <c r="K221" s="163"/>
      <c r="L221" s="163"/>
      <c r="M221" s="238"/>
      <c r="N221" s="238"/>
      <c r="O221" s="238"/>
      <c r="P221" s="238"/>
      <c r="Q221" s="108"/>
      <c r="R221" s="238"/>
      <c r="S221" s="238"/>
      <c r="T221" s="163"/>
      <c r="U221" s="513">
        <v>76</v>
      </c>
    </row>
    <row r="222" spans="8:21" ht="15">
      <c r="H222" s="519">
        <v>74</v>
      </c>
      <c r="I222" s="235"/>
      <c r="J222" s="170"/>
      <c r="K222" s="161"/>
      <c r="L222" s="161"/>
      <c r="M222" s="222"/>
      <c r="N222" s="222"/>
      <c r="O222" s="222"/>
      <c r="P222" s="222"/>
      <c r="Q222" s="222"/>
      <c r="R222" s="222"/>
      <c r="S222" s="222"/>
      <c r="T222" s="161"/>
      <c r="U222" s="513">
        <v>74</v>
      </c>
    </row>
    <row r="223" spans="8:21" ht="15">
      <c r="H223" s="519">
        <v>72</v>
      </c>
      <c r="I223" s="233"/>
      <c r="J223" s="149"/>
      <c r="K223" s="162"/>
      <c r="L223" s="162"/>
      <c r="M223" s="223"/>
      <c r="N223" s="223"/>
      <c r="O223" s="223"/>
      <c r="P223" s="223"/>
      <c r="Q223" s="162"/>
      <c r="R223" s="223"/>
      <c r="S223" s="223"/>
      <c r="T223" s="162"/>
      <c r="U223" s="513">
        <v>72</v>
      </c>
    </row>
    <row r="224" spans="8:21" ht="15">
      <c r="H224" s="519">
        <v>70</v>
      </c>
      <c r="I224" s="233"/>
      <c r="J224" s="149"/>
      <c r="K224" s="162"/>
      <c r="L224" s="162"/>
      <c r="M224" s="223"/>
      <c r="N224" s="223"/>
      <c r="O224" s="223"/>
      <c r="P224" s="223"/>
      <c r="Q224" s="162"/>
      <c r="R224" s="223"/>
      <c r="S224" s="223"/>
      <c r="T224" s="162"/>
      <c r="U224" s="513">
        <v>70</v>
      </c>
    </row>
    <row r="225" spans="8:22" ht="16.5" thickBot="1">
      <c r="H225" s="519">
        <v>68</v>
      </c>
      <c r="I225" s="234"/>
      <c r="J225" s="234"/>
      <c r="K225" s="163"/>
      <c r="L225" s="163"/>
      <c r="M225" s="238"/>
      <c r="N225" s="238"/>
      <c r="O225" s="238"/>
      <c r="P225" s="238"/>
      <c r="Q225" s="163"/>
      <c r="R225" s="238"/>
      <c r="S225" s="238"/>
      <c r="T225" s="163"/>
      <c r="U225" s="530">
        <v>68</v>
      </c>
      <c r="V225" s="528" t="s">
        <v>553</v>
      </c>
    </row>
    <row r="226" spans="8:21" ht="15">
      <c r="H226" s="519">
        <v>66</v>
      </c>
      <c r="I226" s="235"/>
      <c r="J226" s="247"/>
      <c r="K226" s="161"/>
      <c r="L226" s="161"/>
      <c r="M226" s="222"/>
      <c r="N226" s="222"/>
      <c r="O226" s="222"/>
      <c r="P226" s="222"/>
      <c r="Q226" s="161"/>
      <c r="R226" s="222"/>
      <c r="S226" s="222"/>
      <c r="T226" s="161"/>
      <c r="U226" s="512">
        <v>66</v>
      </c>
    </row>
    <row r="227" spans="8:21" ht="15.75" thickBot="1">
      <c r="H227" s="519">
        <v>64</v>
      </c>
      <c r="I227" s="232"/>
      <c r="J227" s="197"/>
      <c r="K227" s="198"/>
      <c r="L227" s="198"/>
      <c r="M227" s="239"/>
      <c r="N227" s="239"/>
      <c r="O227" s="239"/>
      <c r="P227" s="239"/>
      <c r="Q227" s="198"/>
      <c r="R227" s="239"/>
      <c r="S227" s="239"/>
      <c r="T227" s="198"/>
      <c r="U227" s="513">
        <v>64</v>
      </c>
    </row>
    <row r="228" spans="8:20" ht="16.5" thickBot="1">
      <c r="H228" s="99"/>
      <c r="I228" s="240" t="s">
        <v>184</v>
      </c>
      <c r="J228" s="240" t="s">
        <v>182</v>
      </c>
      <c r="K228" s="196" t="s">
        <v>187</v>
      </c>
      <c r="L228" s="196" t="s">
        <v>183</v>
      </c>
      <c r="M228" s="240" t="s">
        <v>194</v>
      </c>
      <c r="N228" s="246" t="s">
        <v>219</v>
      </c>
      <c r="O228" s="240" t="s">
        <v>195</v>
      </c>
      <c r="P228" s="240" t="s">
        <v>196</v>
      </c>
      <c r="Q228" s="240" t="s">
        <v>395</v>
      </c>
      <c r="R228" s="240" t="s">
        <v>200</v>
      </c>
      <c r="S228" s="335" t="s">
        <v>226</v>
      </c>
      <c r="T228" s="196" t="s">
        <v>203</v>
      </c>
    </row>
    <row r="229" spans="14:20" ht="15.75">
      <c r="N229" s="86"/>
      <c r="R229" s="412"/>
      <c r="S229" s="952"/>
      <c r="T229" s="952"/>
    </row>
    <row r="230" spans="17:20" ht="15.75">
      <c r="Q230" s="901" t="s">
        <v>87</v>
      </c>
      <c r="R230" s="901"/>
      <c r="S230" s="965">
        <f ca="1">TODAY()</f>
        <v>42336</v>
      </c>
      <c r="T230" s="965"/>
    </row>
  </sheetData>
  <sheetProtection/>
  <mergeCells count="564">
    <mergeCell ref="E47:G47"/>
    <mergeCell ref="A208:H208"/>
    <mergeCell ref="G209:H209"/>
    <mergeCell ref="G210:H210"/>
    <mergeCell ref="S229:T229"/>
    <mergeCell ref="A204:H204"/>
    <mergeCell ref="A205:H205"/>
    <mergeCell ref="A206:H206"/>
    <mergeCell ref="A207:H207"/>
    <mergeCell ref="E196:G196"/>
    <mergeCell ref="E197:G197"/>
    <mergeCell ref="A200:H200"/>
    <mergeCell ref="A201:H201"/>
    <mergeCell ref="K202:L202"/>
    <mergeCell ref="U187:U188"/>
    <mergeCell ref="F190:G190"/>
    <mergeCell ref="E191:E195"/>
    <mergeCell ref="F195:G195"/>
    <mergeCell ref="R187:R188"/>
    <mergeCell ref="S187:S188"/>
    <mergeCell ref="T187:T188"/>
    <mergeCell ref="O187:O188"/>
    <mergeCell ref="P187:P188"/>
    <mergeCell ref="Q187:Q188"/>
    <mergeCell ref="N187:N188"/>
    <mergeCell ref="K187:K188"/>
    <mergeCell ref="L187:L188"/>
    <mergeCell ref="M187:M188"/>
    <mergeCell ref="U182:U183"/>
    <mergeCell ref="F186:G186"/>
    <mergeCell ref="E187:E190"/>
    <mergeCell ref="H187:H188"/>
    <mergeCell ref="I187:I188"/>
    <mergeCell ref="J187:J188"/>
    <mergeCell ref="R182:R183"/>
    <mergeCell ref="S182:S183"/>
    <mergeCell ref="T182:T183"/>
    <mergeCell ref="O182:O183"/>
    <mergeCell ref="P182:P183"/>
    <mergeCell ref="Q182:Q183"/>
    <mergeCell ref="N182:N183"/>
    <mergeCell ref="K182:K183"/>
    <mergeCell ref="L182:L183"/>
    <mergeCell ref="M182:M183"/>
    <mergeCell ref="E182:E186"/>
    <mergeCell ref="H182:H183"/>
    <mergeCell ref="I182:I183"/>
    <mergeCell ref="J182:J183"/>
    <mergeCell ref="U177:U178"/>
    <mergeCell ref="F180:G180"/>
    <mergeCell ref="E181:G181"/>
    <mergeCell ref="Q177:Q178"/>
    <mergeCell ref="R177:R178"/>
    <mergeCell ref="S177:S178"/>
    <mergeCell ref="T177:T178"/>
    <mergeCell ref="O177:O178"/>
    <mergeCell ref="P177:P178"/>
    <mergeCell ref="N177:N178"/>
    <mergeCell ref="M177:M178"/>
    <mergeCell ref="J177:J178"/>
    <mergeCell ref="K177:K178"/>
    <mergeCell ref="L177:L178"/>
    <mergeCell ref="S175:S176"/>
    <mergeCell ref="T175:T176"/>
    <mergeCell ref="P175:P176"/>
    <mergeCell ref="Q175:Q176"/>
    <mergeCell ref="R175:R176"/>
    <mergeCell ref="N175:N176"/>
    <mergeCell ref="O175:O176"/>
    <mergeCell ref="L175:L176"/>
    <mergeCell ref="M175:M176"/>
    <mergeCell ref="E175:E180"/>
    <mergeCell ref="H175:H176"/>
    <mergeCell ref="I175:I176"/>
    <mergeCell ref="J175:J176"/>
    <mergeCell ref="H177:H178"/>
    <mergeCell ref="I177:I178"/>
    <mergeCell ref="K175:K176"/>
    <mergeCell ref="U169:U170"/>
    <mergeCell ref="F172:G172"/>
    <mergeCell ref="E173:E174"/>
    <mergeCell ref="F174:G174"/>
    <mergeCell ref="R169:R170"/>
    <mergeCell ref="S169:S170"/>
    <mergeCell ref="T169:T170"/>
    <mergeCell ref="O169:O170"/>
    <mergeCell ref="P169:P170"/>
    <mergeCell ref="Q169:Q170"/>
    <mergeCell ref="N169:N170"/>
    <mergeCell ref="K169:K170"/>
    <mergeCell ref="L169:L170"/>
    <mergeCell ref="M169:M170"/>
    <mergeCell ref="U163:U167"/>
    <mergeCell ref="F168:G168"/>
    <mergeCell ref="T163:T167"/>
    <mergeCell ref="K163:K167"/>
    <mergeCell ref="L163:L167"/>
    <mergeCell ref="M163:M167"/>
    <mergeCell ref="E169:E172"/>
    <mergeCell ref="H169:H170"/>
    <mergeCell ref="I169:I170"/>
    <mergeCell ref="J169:J170"/>
    <mergeCell ref="R163:R167"/>
    <mergeCell ref="S163:S167"/>
    <mergeCell ref="O163:O167"/>
    <mergeCell ref="P163:P167"/>
    <mergeCell ref="Q163:Q167"/>
    <mergeCell ref="N163:N167"/>
    <mergeCell ref="U157:U158"/>
    <mergeCell ref="F159:G159"/>
    <mergeCell ref="E160:G160"/>
    <mergeCell ref="E163:E168"/>
    <mergeCell ref="H163:H167"/>
    <mergeCell ref="I163:I167"/>
    <mergeCell ref="J163:J167"/>
    <mergeCell ref="R157:R158"/>
    <mergeCell ref="S157:S158"/>
    <mergeCell ref="T157:T158"/>
    <mergeCell ref="O157:O158"/>
    <mergeCell ref="P157:P158"/>
    <mergeCell ref="Q157:Q158"/>
    <mergeCell ref="N157:N158"/>
    <mergeCell ref="K157:K158"/>
    <mergeCell ref="L157:L158"/>
    <mergeCell ref="M157:M158"/>
    <mergeCell ref="H157:H158"/>
    <mergeCell ref="I157:I158"/>
    <mergeCell ref="J157:J158"/>
    <mergeCell ref="S154:S156"/>
    <mergeCell ref="T154:T156"/>
    <mergeCell ref="U154:U156"/>
    <mergeCell ref="Q154:Q156"/>
    <mergeCell ref="R154:R156"/>
    <mergeCell ref="N154:N156"/>
    <mergeCell ref="O154:O156"/>
    <mergeCell ref="P154:P156"/>
    <mergeCell ref="M154:M156"/>
    <mergeCell ref="I154:I156"/>
    <mergeCell ref="J154:J156"/>
    <mergeCell ref="K154:K156"/>
    <mergeCell ref="L154:L156"/>
    <mergeCell ref="U145:U147"/>
    <mergeCell ref="F148:G148"/>
    <mergeCell ref="E149:E153"/>
    <mergeCell ref="F153:G153"/>
    <mergeCell ref="R145:R147"/>
    <mergeCell ref="S145:S147"/>
    <mergeCell ref="T145:T147"/>
    <mergeCell ref="O145:O147"/>
    <mergeCell ref="P145:P147"/>
    <mergeCell ref="Q145:Q147"/>
    <mergeCell ref="N145:N147"/>
    <mergeCell ref="K145:K147"/>
    <mergeCell ref="L145:L147"/>
    <mergeCell ref="M145:M147"/>
    <mergeCell ref="E145:E148"/>
    <mergeCell ref="H145:H147"/>
    <mergeCell ref="I145:I147"/>
    <mergeCell ref="J145:J147"/>
    <mergeCell ref="T142:T143"/>
    <mergeCell ref="U142:U143"/>
    <mergeCell ref="F144:G144"/>
    <mergeCell ref="Q142:Q143"/>
    <mergeCell ref="R142:R143"/>
    <mergeCell ref="S142:S143"/>
    <mergeCell ref="N142:N143"/>
    <mergeCell ref="O142:O143"/>
    <mergeCell ref="P142:P143"/>
    <mergeCell ref="M142:M143"/>
    <mergeCell ref="H142:H143"/>
    <mergeCell ref="I142:I143"/>
    <mergeCell ref="J142:J143"/>
    <mergeCell ref="K142:K143"/>
    <mergeCell ref="L142:L143"/>
    <mergeCell ref="S139:S141"/>
    <mergeCell ref="P139:P141"/>
    <mergeCell ref="Q139:Q141"/>
    <mergeCell ref="R139:R141"/>
    <mergeCell ref="N139:N141"/>
    <mergeCell ref="O139:O141"/>
    <mergeCell ref="L139:L141"/>
    <mergeCell ref="M139:M141"/>
    <mergeCell ref="U136:U138"/>
    <mergeCell ref="T136:T138"/>
    <mergeCell ref="U139:U141"/>
    <mergeCell ref="T139:T141"/>
    <mergeCell ref="H139:H141"/>
    <mergeCell ref="I139:I141"/>
    <mergeCell ref="J139:J141"/>
    <mergeCell ref="K139:K141"/>
    <mergeCell ref="R136:R138"/>
    <mergeCell ref="S136:S138"/>
    <mergeCell ref="O136:O138"/>
    <mergeCell ref="P136:P138"/>
    <mergeCell ref="Q136:Q138"/>
    <mergeCell ref="N136:N138"/>
    <mergeCell ref="K136:K138"/>
    <mergeCell ref="L136:L138"/>
    <mergeCell ref="M136:M138"/>
    <mergeCell ref="U133:U134"/>
    <mergeCell ref="F135:G135"/>
    <mergeCell ref="E136:E144"/>
    <mergeCell ref="H136:H138"/>
    <mergeCell ref="I136:I138"/>
    <mergeCell ref="Q133:Q134"/>
    <mergeCell ref="R133:R134"/>
    <mergeCell ref="S133:S134"/>
    <mergeCell ref="T133:T134"/>
    <mergeCell ref="O133:O134"/>
    <mergeCell ref="P133:P134"/>
    <mergeCell ref="N133:N134"/>
    <mergeCell ref="M133:M134"/>
    <mergeCell ref="J133:J134"/>
    <mergeCell ref="K133:K134"/>
    <mergeCell ref="L133:L134"/>
    <mergeCell ref="S128:S132"/>
    <mergeCell ref="T128:T132"/>
    <mergeCell ref="U128:U132"/>
    <mergeCell ref="Q128:Q132"/>
    <mergeCell ref="R128:R132"/>
    <mergeCell ref="N128:N132"/>
    <mergeCell ref="O128:O132"/>
    <mergeCell ref="H128:H132"/>
    <mergeCell ref="I128:I132"/>
    <mergeCell ref="J128:J132"/>
    <mergeCell ref="K128:K132"/>
    <mergeCell ref="L128:L132"/>
    <mergeCell ref="R123:R126"/>
    <mergeCell ref="K123:K126"/>
    <mergeCell ref="L123:L126"/>
    <mergeCell ref="M123:M126"/>
    <mergeCell ref="P128:P132"/>
    <mergeCell ref="M128:M132"/>
    <mergeCell ref="U123:U126"/>
    <mergeCell ref="S123:S126"/>
    <mergeCell ref="E123:E135"/>
    <mergeCell ref="H123:H126"/>
    <mergeCell ref="I123:I126"/>
    <mergeCell ref="H133:H134"/>
    <mergeCell ref="I133:I134"/>
    <mergeCell ref="T123:T126"/>
    <mergeCell ref="O123:O126"/>
    <mergeCell ref="P123:P126"/>
    <mergeCell ref="Q123:Q126"/>
    <mergeCell ref="N123:N126"/>
    <mergeCell ref="S117:S121"/>
    <mergeCell ref="T117:T121"/>
    <mergeCell ref="U117:U121"/>
    <mergeCell ref="Q117:Q121"/>
    <mergeCell ref="R117:R121"/>
    <mergeCell ref="N117:N121"/>
    <mergeCell ref="O117:O121"/>
    <mergeCell ref="T114:T116"/>
    <mergeCell ref="U114:U116"/>
    <mergeCell ref="H117:H121"/>
    <mergeCell ref="I117:I121"/>
    <mergeCell ref="J117:J121"/>
    <mergeCell ref="Q114:Q116"/>
    <mergeCell ref="R114:R116"/>
    <mergeCell ref="S114:S116"/>
    <mergeCell ref="N114:N116"/>
    <mergeCell ref="O114:O116"/>
    <mergeCell ref="P114:P116"/>
    <mergeCell ref="F113:G113"/>
    <mergeCell ref="E114:E122"/>
    <mergeCell ref="M114:M116"/>
    <mergeCell ref="K117:K121"/>
    <mergeCell ref="L117:L121"/>
    <mergeCell ref="F122:G122"/>
    <mergeCell ref="P117:P121"/>
    <mergeCell ref="S110:S112"/>
    <mergeCell ref="T110:T112"/>
    <mergeCell ref="U110:U112"/>
    <mergeCell ref="Q110:Q112"/>
    <mergeCell ref="R110:R112"/>
    <mergeCell ref="N110:N112"/>
    <mergeCell ref="O110:O112"/>
    <mergeCell ref="P110:P112"/>
    <mergeCell ref="M110:M112"/>
    <mergeCell ref="U107:U108"/>
    <mergeCell ref="H110:H112"/>
    <mergeCell ref="I110:I112"/>
    <mergeCell ref="J110:J112"/>
    <mergeCell ref="K110:K112"/>
    <mergeCell ref="L110:L112"/>
    <mergeCell ref="R107:R108"/>
    <mergeCell ref="S107:S108"/>
    <mergeCell ref="T107:T108"/>
    <mergeCell ref="O107:O108"/>
    <mergeCell ref="P107:P108"/>
    <mergeCell ref="Q107:Q108"/>
    <mergeCell ref="N107:N108"/>
    <mergeCell ref="K107:K108"/>
    <mergeCell ref="L107:L108"/>
    <mergeCell ref="M107:M108"/>
    <mergeCell ref="U103:U106"/>
    <mergeCell ref="H107:H108"/>
    <mergeCell ref="I107:I108"/>
    <mergeCell ref="J107:J108"/>
    <mergeCell ref="Q103:Q106"/>
    <mergeCell ref="R103:R106"/>
    <mergeCell ref="S103:S106"/>
    <mergeCell ref="T103:T106"/>
    <mergeCell ref="O103:O106"/>
    <mergeCell ref="P103:P106"/>
    <mergeCell ref="N103:N106"/>
    <mergeCell ref="M103:M106"/>
    <mergeCell ref="J103:J106"/>
    <mergeCell ref="K103:K106"/>
    <mergeCell ref="L103:L106"/>
    <mergeCell ref="G100:G101"/>
    <mergeCell ref="H100:H101"/>
    <mergeCell ref="N99:N101"/>
    <mergeCell ref="K99:K101"/>
    <mergeCell ref="L99:L101"/>
    <mergeCell ref="U100:U101"/>
    <mergeCell ref="E102:E113"/>
    <mergeCell ref="H103:H106"/>
    <mergeCell ref="I103:I106"/>
    <mergeCell ref="R99:R101"/>
    <mergeCell ref="S99:S101"/>
    <mergeCell ref="T99:T101"/>
    <mergeCell ref="O99:O101"/>
    <mergeCell ref="P99:P101"/>
    <mergeCell ref="Q99:Q101"/>
    <mergeCell ref="M99:M101"/>
    <mergeCell ref="E97:G97"/>
    <mergeCell ref="E98:G98"/>
    <mergeCell ref="I99:I101"/>
    <mergeCell ref="J99:J101"/>
    <mergeCell ref="S93:S94"/>
    <mergeCell ref="M93:M94"/>
    <mergeCell ref="I93:I94"/>
    <mergeCell ref="J93:J94"/>
    <mergeCell ref="K93:K94"/>
    <mergeCell ref="T93:T94"/>
    <mergeCell ref="U93:U94"/>
    <mergeCell ref="Q93:Q94"/>
    <mergeCell ref="R93:R94"/>
    <mergeCell ref="N93:N94"/>
    <mergeCell ref="O93:O94"/>
    <mergeCell ref="P93:P94"/>
    <mergeCell ref="L93:L94"/>
    <mergeCell ref="F87:G87"/>
    <mergeCell ref="E88:E92"/>
    <mergeCell ref="F92:G92"/>
    <mergeCell ref="E93:E96"/>
    <mergeCell ref="H93:H94"/>
    <mergeCell ref="F96:G96"/>
    <mergeCell ref="S85:S86"/>
    <mergeCell ref="T85:T86"/>
    <mergeCell ref="U85:U86"/>
    <mergeCell ref="Q85:Q86"/>
    <mergeCell ref="R85:R86"/>
    <mergeCell ref="N85:N86"/>
    <mergeCell ref="O85:O86"/>
    <mergeCell ref="P85:P86"/>
    <mergeCell ref="M85:M86"/>
    <mergeCell ref="U79:U84"/>
    <mergeCell ref="H85:H86"/>
    <mergeCell ref="I85:I86"/>
    <mergeCell ref="J85:J86"/>
    <mergeCell ref="Q79:Q84"/>
    <mergeCell ref="R79:R84"/>
    <mergeCell ref="S79:S84"/>
    <mergeCell ref="T79:T84"/>
    <mergeCell ref="O79:O84"/>
    <mergeCell ref="P79:P84"/>
    <mergeCell ref="N79:N84"/>
    <mergeCell ref="M79:M84"/>
    <mergeCell ref="U70:U74"/>
    <mergeCell ref="F77:G77"/>
    <mergeCell ref="E78:E87"/>
    <mergeCell ref="H79:H84"/>
    <mergeCell ref="I79:I84"/>
    <mergeCell ref="J79:J84"/>
    <mergeCell ref="K79:K84"/>
    <mergeCell ref="S70:S75"/>
    <mergeCell ref="T70:T75"/>
    <mergeCell ref="P70:P75"/>
    <mergeCell ref="Q70:Q75"/>
    <mergeCell ref="R70:R75"/>
    <mergeCell ref="N70:N75"/>
    <mergeCell ref="O70:O75"/>
    <mergeCell ref="L70:L75"/>
    <mergeCell ref="M70:M75"/>
    <mergeCell ref="T65:T69"/>
    <mergeCell ref="U65:U69"/>
    <mergeCell ref="H70:H74"/>
    <mergeCell ref="I70:I75"/>
    <mergeCell ref="J70:J75"/>
    <mergeCell ref="Q65:Q69"/>
    <mergeCell ref="R65:R69"/>
    <mergeCell ref="S65:S69"/>
    <mergeCell ref="N65:N69"/>
    <mergeCell ref="O65:O69"/>
    <mergeCell ref="P65:P69"/>
    <mergeCell ref="M65:M69"/>
    <mergeCell ref="U59:U63"/>
    <mergeCell ref="F64:G64"/>
    <mergeCell ref="T59:T63"/>
    <mergeCell ref="O59:O63"/>
    <mergeCell ref="L59:L63"/>
    <mergeCell ref="M59:M63"/>
    <mergeCell ref="E65:E77"/>
    <mergeCell ref="F65:F67"/>
    <mergeCell ref="H65:H69"/>
    <mergeCell ref="I65:I69"/>
    <mergeCell ref="J65:J69"/>
    <mergeCell ref="S59:S63"/>
    <mergeCell ref="P59:P63"/>
    <mergeCell ref="Q59:Q63"/>
    <mergeCell ref="R59:R63"/>
    <mergeCell ref="N59:N63"/>
    <mergeCell ref="I59:I63"/>
    <mergeCell ref="J59:J63"/>
    <mergeCell ref="K59:K63"/>
    <mergeCell ref="S55:S58"/>
    <mergeCell ref="T55:T58"/>
    <mergeCell ref="U55:U58"/>
    <mergeCell ref="Q55:Q58"/>
    <mergeCell ref="R55:R58"/>
    <mergeCell ref="N55:N58"/>
    <mergeCell ref="O55:O58"/>
    <mergeCell ref="P55:P58"/>
    <mergeCell ref="M55:M58"/>
    <mergeCell ref="U51:U54"/>
    <mergeCell ref="F55:F58"/>
    <mergeCell ref="H55:H58"/>
    <mergeCell ref="I55:I58"/>
    <mergeCell ref="J55:J58"/>
    <mergeCell ref="K55:K58"/>
    <mergeCell ref="L55:L58"/>
    <mergeCell ref="S51:S54"/>
    <mergeCell ref="T51:T54"/>
    <mergeCell ref="P51:P54"/>
    <mergeCell ref="Q51:Q54"/>
    <mergeCell ref="R51:R54"/>
    <mergeCell ref="N51:N54"/>
    <mergeCell ref="O51:O54"/>
    <mergeCell ref="L51:L54"/>
    <mergeCell ref="M51:M54"/>
    <mergeCell ref="U41:U42"/>
    <mergeCell ref="F45:G45"/>
    <mergeCell ref="E48:G48"/>
    <mergeCell ref="E49:E64"/>
    <mergeCell ref="F51:F54"/>
    <mergeCell ref="H51:H54"/>
    <mergeCell ref="I51:I54"/>
    <mergeCell ref="R41:R42"/>
    <mergeCell ref="S41:S42"/>
    <mergeCell ref="T41:T42"/>
    <mergeCell ref="O41:O42"/>
    <mergeCell ref="P41:P42"/>
    <mergeCell ref="Q41:Q42"/>
    <mergeCell ref="N41:N42"/>
    <mergeCell ref="K41:K42"/>
    <mergeCell ref="L41:L42"/>
    <mergeCell ref="M41:M42"/>
    <mergeCell ref="S33:S35"/>
    <mergeCell ref="T33:T35"/>
    <mergeCell ref="U33:U35"/>
    <mergeCell ref="Q33:Q35"/>
    <mergeCell ref="R33:R35"/>
    <mergeCell ref="N33:N35"/>
    <mergeCell ref="O33:O35"/>
    <mergeCell ref="U24:U27"/>
    <mergeCell ref="F30:G30"/>
    <mergeCell ref="T24:T27"/>
    <mergeCell ref="J24:J27"/>
    <mergeCell ref="K24:K27"/>
    <mergeCell ref="L24:L27"/>
    <mergeCell ref="E31:E38"/>
    <mergeCell ref="H33:H35"/>
    <mergeCell ref="I33:I35"/>
    <mergeCell ref="Q24:Q27"/>
    <mergeCell ref="R24:R27"/>
    <mergeCell ref="S24:S27"/>
    <mergeCell ref="O24:O27"/>
    <mergeCell ref="P24:P27"/>
    <mergeCell ref="N24:N27"/>
    <mergeCell ref="M24:M27"/>
    <mergeCell ref="F21:G21"/>
    <mergeCell ref="E22:E30"/>
    <mergeCell ref="H24:H27"/>
    <mergeCell ref="I24:I27"/>
    <mergeCell ref="S18:S20"/>
    <mergeCell ref="T18:T20"/>
    <mergeCell ref="M18:M20"/>
    <mergeCell ref="U18:U20"/>
    <mergeCell ref="Q18:Q20"/>
    <mergeCell ref="R18:R20"/>
    <mergeCell ref="N18:N20"/>
    <mergeCell ref="O18:O20"/>
    <mergeCell ref="P18:P20"/>
    <mergeCell ref="K15:K17"/>
    <mergeCell ref="L15:L17"/>
    <mergeCell ref="M15:M17"/>
    <mergeCell ref="U15:U17"/>
    <mergeCell ref="H18:H20"/>
    <mergeCell ref="I18:I20"/>
    <mergeCell ref="J18:J20"/>
    <mergeCell ref="K18:K20"/>
    <mergeCell ref="L18:L20"/>
    <mergeCell ref="R15:R17"/>
    <mergeCell ref="S8:S10"/>
    <mergeCell ref="T8:T10"/>
    <mergeCell ref="O8:O10"/>
    <mergeCell ref="P15:P17"/>
    <mergeCell ref="Q15:Q17"/>
    <mergeCell ref="N15:N17"/>
    <mergeCell ref="S15:S17"/>
    <mergeCell ref="T15:T17"/>
    <mergeCell ref="O15:O17"/>
    <mergeCell ref="K8:K10"/>
    <mergeCell ref="L8:L10"/>
    <mergeCell ref="M8:M10"/>
    <mergeCell ref="U8:U10"/>
    <mergeCell ref="F14:G14"/>
    <mergeCell ref="E15:E21"/>
    <mergeCell ref="H15:H17"/>
    <mergeCell ref="I15:I17"/>
    <mergeCell ref="J15:J17"/>
    <mergeCell ref="R8:R10"/>
    <mergeCell ref="G2:G4"/>
    <mergeCell ref="H2:H4"/>
    <mergeCell ref="U2:U4"/>
    <mergeCell ref="E5:E14"/>
    <mergeCell ref="H8:H10"/>
    <mergeCell ref="I8:I10"/>
    <mergeCell ref="J8:J10"/>
    <mergeCell ref="P8:P10"/>
    <mergeCell ref="Q8:Q10"/>
    <mergeCell ref="N8:N10"/>
    <mergeCell ref="E154:E159"/>
    <mergeCell ref="H154:H156"/>
    <mergeCell ref="J136:J138"/>
    <mergeCell ref="J123:J126"/>
    <mergeCell ref="M117:M121"/>
    <mergeCell ref="L114:L116"/>
    <mergeCell ref="J114:J116"/>
    <mergeCell ref="K114:K116"/>
    <mergeCell ref="H114:H116"/>
    <mergeCell ref="I114:I116"/>
    <mergeCell ref="E39:E45"/>
    <mergeCell ref="H41:H42"/>
    <mergeCell ref="I41:I42"/>
    <mergeCell ref="J41:J42"/>
    <mergeCell ref="L79:L84"/>
    <mergeCell ref="K85:K86"/>
    <mergeCell ref="L85:L86"/>
    <mergeCell ref="K70:K75"/>
    <mergeCell ref="K65:K69"/>
    <mergeCell ref="L65:L69"/>
    <mergeCell ref="M33:M35"/>
    <mergeCell ref="S230:T230"/>
    <mergeCell ref="Q230:R230"/>
    <mergeCell ref="J51:J54"/>
    <mergeCell ref="K51:K54"/>
    <mergeCell ref="F38:G38"/>
    <mergeCell ref="P33:P35"/>
    <mergeCell ref="J33:J35"/>
    <mergeCell ref="K33:K35"/>
    <mergeCell ref="L33:L3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Hadfield</dc:creator>
  <cp:keywords/>
  <dc:description/>
  <cp:lastModifiedBy>PAT</cp:lastModifiedBy>
  <cp:lastPrinted>2014-12-29T19:21:02Z</cp:lastPrinted>
  <dcterms:created xsi:type="dcterms:W3CDTF">2006-05-07T15:30:54Z</dcterms:created>
  <dcterms:modified xsi:type="dcterms:W3CDTF">2015-11-28T19:31:14Z</dcterms:modified>
  <cp:category/>
  <cp:version/>
  <cp:contentType/>
  <cp:contentStatus/>
</cp:coreProperties>
</file>