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7725" windowHeight="8685" activeTab="0"/>
  </bookViews>
  <sheets>
    <sheet name="Sheet1" sheetId="1" r:id="rId1"/>
    <sheet name="Sheet2" sheetId="2" r:id="rId2"/>
    <sheet name="Sheet3" sheetId="3" r:id="rId3"/>
  </sheets>
  <definedNames>
    <definedName name="_xlnm.Print_Area" localSheetId="0">'Sheet1'!$A$1:$M$201</definedName>
  </definedNames>
  <calcPr fullCalcOnLoad="1"/>
</workbook>
</file>

<file path=xl/sharedStrings.xml><?xml version="1.0" encoding="utf-8"?>
<sst xmlns="http://schemas.openxmlformats.org/spreadsheetml/2006/main" count="525" uniqueCount="426">
  <si>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</si>
  <si>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</si>
  <si>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</si>
  <si>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</si>
  <si>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</si>
  <si>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</si>
  <si>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Groundsmen need the means to prevent players slipping on recently seeded/repaired pitch ends during wet weather, eg strips of Astroturf nailed down.</t>
  </si>
  <si>
    <t>Full points to be awarded if all the listed equipment is available, this should include an adequate supply of sawdust.</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</si>
  <si>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</si>
  <si>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</si>
  <si>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</si>
  <si>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</si>
  <si>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</si>
  <si>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</si>
  <si>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</si>
  <si>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</si>
  <si>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</si>
  <si>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</si>
  <si>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</si>
  <si>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</si>
  <si>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</si>
  <si>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</si>
  <si>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</si>
  <si>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</si>
  <si>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</si>
  <si>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</si>
  <si>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</si>
  <si>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</si>
  <si>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</si>
  <si>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</si>
  <si>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</si>
  <si>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</si>
  <si>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</si>
  <si>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</si>
  <si>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</si>
  <si>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</si>
  <si>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</si>
  <si>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</si>
  <si>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</si>
  <si>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</si>
  <si>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5 marks max for accessibility, 5 marks max for audibility</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</si>
  <si>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</si>
  <si>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</si>
  <si>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</si>
  <si>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</si>
  <si>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</si>
  <si>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</si>
  <si>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</si>
  <si>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</si>
  <si>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</si>
  <si>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</si>
  <si>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</si>
  <si>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</si>
  <si>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</si>
  <si>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</si>
  <si>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</si>
  <si>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</si>
  <si>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</si>
  <si>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</si>
  <si>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</si>
  <si>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</si>
  <si>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</si>
  <si>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</si>
  <si>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</si>
  <si>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</si>
  <si>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</si>
  <si>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</si>
  <si>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</si>
  <si>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</si>
  <si>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</si>
  <si>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</si>
  <si>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</si>
  <si>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</si>
  <si>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</si>
  <si>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</si>
  <si>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</si>
  <si>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</si>
  <si>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</si>
  <si>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</si>
  <si>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</si>
  <si>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</si>
  <si>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</si>
  <si>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</si>
  <si>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It is unlikely that more than one will be available but it should be well maintained with the sponges in good condition.  Spare sponges will give max points.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</si>
  <si>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</si>
  <si>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</si>
  <si>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</si>
  <si>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</si>
  <si>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</si>
  <si>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</si>
  <si>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</si>
  <si>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</si>
  <si>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</si>
  <si>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</si>
  <si>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</si>
  <si>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</si>
  <si>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</si>
  <si>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</si>
  <si>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</si>
  <si>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</si>
  <si>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</si>
  <si>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</si>
  <si>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</si>
  <si>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</si>
  <si>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</si>
  <si>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</si>
  <si>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</si>
  <si>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</si>
  <si>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</si>
  <si>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</si>
  <si>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</si>
  <si>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</si>
  <si>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</si>
  <si>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</si>
  <si>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</si>
  <si>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</si>
  <si>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</si>
  <si>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</si>
  <si>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</si>
  <si>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</si>
  <si>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Total area 27 to 32 square yards - 7 marks (5 marks if only one screen)</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</si>
  <si>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</si>
  <si>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</si>
  <si>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</si>
  <si>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</si>
  <si>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</si>
  <si>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</si>
  <si>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</si>
  <si>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</si>
  <si>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</si>
  <si>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</si>
  <si>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</si>
  <si>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</si>
  <si>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</si>
  <si>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</si>
  <si>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</si>
  <si>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</si>
  <si>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</si>
  <si>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</si>
  <si>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</si>
  <si>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</si>
  <si>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</si>
  <si>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</si>
  <si>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</si>
  <si>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</si>
  <si>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</si>
  <si>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</si>
  <si>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</si>
  <si>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</si>
  <si>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</si>
  <si>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</si>
  <si>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</si>
  <si>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Total area 24 to 27 square yards - 4 marks (2 marks if only one screen)</t>
  </si>
  <si>
    <t>Less than 24 square yards is not of required standard - 2 marks</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</si>
  <si>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</si>
  <si>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</si>
  <si>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</si>
  <si>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</si>
  <si>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</si>
  <si>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</si>
  <si>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</si>
  <si>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</si>
  <si>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</si>
  <si>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</si>
  <si>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1(g)</t>
  </si>
  <si>
    <t>10 marks max for smooth surface, 2 marks less for each ridge or valley.</t>
  </si>
  <si>
    <t>Ditto and rope/boards are inadequate as a boundary  - no mks</t>
  </si>
  <si>
    <t>Water pressure adequate for sprinkler - best is tap close to square - 10 marks, 8 mks if water supply outside pavilion, 6 mks otherwise</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</si>
  <si>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</si>
  <si>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</si>
  <si>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</si>
  <si>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</si>
  <si>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</si>
  <si>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</si>
  <si>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</si>
  <si>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</si>
  <si>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</si>
  <si>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 marks max for maintenance standard.</t>
  </si>
  <si>
    <t>Square distinguishable from outfield - 10 marks max</t>
  </si>
  <si>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</si>
  <si>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</si>
  <si>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</si>
  <si>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</si>
  <si>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</si>
  <si>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</si>
  <si>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</si>
  <si>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10 marks max for size and readability.</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</si>
  <si>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</si>
  <si>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</si>
  <si>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</si>
  <si>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</si>
  <si>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</si>
  <si>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</si>
  <si>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</si>
  <si>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NOTES REGARDING THE PROPOSED CHANGES</t>
  </si>
  <si>
    <t>COVERS: The extra point for covers has been allocated at 7(c)(i) for the provision on suitable sheeting for the bowlers' run-ups.  The general note for 7(c) also includes the need for precautions against run-off from sheets getting under the pitch covers.</t>
  </si>
  <si>
    <t>PLAYERS' VIEWING AREA:  One point is removed by reducing the maximum score for a covered area to 5 marks and the marks available for a rear shelter have been deleted (the rear shelter is usually the front of the clubhouse).  The title and general description now make it clear that the viewing area is for the players of both teams.</t>
  </si>
  <si>
    <t>CLOCK &amp; BELL: One point is removed for the clock so that a maximum of 10 marks is available for size and readability.</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</si>
  <si>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</si>
  <si>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</si>
  <si>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</si>
  <si>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</si>
  <si>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</si>
  <si>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</si>
  <si>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</si>
  <si>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</si>
  <si>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</si>
  <si>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</si>
  <si>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</si>
  <si>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</si>
  <si>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</si>
  <si>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</si>
  <si>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</si>
  <si>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</si>
  <si>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</si>
  <si>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</si>
  <si>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</si>
  <si>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</si>
  <si>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</si>
  <si>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</si>
  <si>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</si>
  <si>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</si>
  <si>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</si>
  <si>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</si>
  <si>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</si>
  <si>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</si>
  <si>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</si>
  <si>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</si>
  <si>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</si>
  <si>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</si>
  <si>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</si>
  <si>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</si>
  <si>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</si>
  <si>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</si>
  <si>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</si>
  <si>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</si>
  <si>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</si>
  <si>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</si>
  <si>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</si>
  <si>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</si>
  <si>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</si>
  <si>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</si>
  <si>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</si>
  <si>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</si>
  <si>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</si>
  <si>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</si>
  <si>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</si>
  <si>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</si>
  <si>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</si>
  <si>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</si>
  <si>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</si>
  <si>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</si>
  <si>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</si>
  <si>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(g) Maintenance regime for the whole ground; pitch, square and outfield.</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</si>
  <si>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</si>
  <si>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</si>
  <si>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</si>
  <si>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</si>
  <si>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</si>
  <si>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</si>
  <si>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</si>
  <si>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</si>
  <si>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</si>
  <si>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(c) Scoreboard should be operated effectively and scorers signals clearly visible?</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</si>
  <si>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</si>
  <si>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</si>
  <si>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</si>
  <si>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</si>
  <si>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</si>
  <si>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</si>
  <si>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</si>
  <si>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</si>
  <si>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</si>
  <si>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</si>
  <si>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</si>
  <si>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</si>
  <si>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</si>
  <si>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</si>
  <si>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</si>
  <si>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</si>
  <si>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</si>
  <si>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</si>
  <si>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</si>
  <si>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</si>
  <si>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</si>
  <si>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</si>
  <si>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</si>
  <si>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</si>
  <si>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</si>
  <si>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</si>
  <si>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</si>
  <si>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</si>
  <si>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</si>
  <si>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</si>
  <si>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</si>
  <si>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</si>
  <si>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</si>
  <si>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</si>
  <si>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</si>
  <si>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</si>
  <si>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</si>
  <si>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</si>
  <si>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</si>
  <si>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</si>
  <si>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</si>
  <si>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</si>
  <si>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</si>
  <si>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</si>
  <si>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</si>
  <si>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</si>
  <si>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</si>
  <si>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</si>
  <si>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</si>
  <si>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</si>
  <si>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</si>
  <si>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</si>
  <si>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</si>
  <si>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</si>
  <si>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</si>
  <si>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 Door(s) must be lockable and the key(s) readily available - Umpires' Card Q25 -  'Yes' gives a maximum 10 Marks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</si>
  <si>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</si>
  <si>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</si>
  <si>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</si>
  <si>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</si>
  <si>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</si>
  <si>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</si>
  <si>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</si>
  <si>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</si>
  <si>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</si>
  <si>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</si>
  <si>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</si>
  <si>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</si>
  <si>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</si>
  <si>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</si>
  <si>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</si>
  <si>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</si>
  <si>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</si>
  <si>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</si>
  <si>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</si>
  <si>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(c) The clock must be large enough with clear numerals as to be easily read from all parts of the ground.</t>
  </si>
  <si>
    <t>(d) A bell of suitable size and manufacture must be provided.  If kept inside the pavilion it must be capable of being sited where it can be easily accessed by the umpires and heard by spectators and players alike.</t>
  </si>
  <si>
    <t>(b) A bell should be situated to allow the umpires to signal the start or resumption of play.</t>
  </si>
  <si>
    <t>Umpires' Card Q28 -  'Yes' gives a maximum 10 Marks</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</si>
  <si>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</si>
  <si>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</si>
  <si>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</si>
  <si>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</si>
  <si>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</si>
  <si>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</si>
  <si>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</si>
  <si>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</si>
  <si>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</si>
  <si>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</si>
  <si>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</si>
  <si>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</si>
  <si>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</si>
  <si>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</si>
  <si>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</si>
  <si>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</si>
  <si>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</si>
  <si>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</si>
  <si>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</si>
  <si>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</si>
  <si>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</si>
  <si>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</si>
  <si>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</si>
  <si>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</si>
  <si>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</si>
  <si>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</si>
  <si>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</si>
  <si>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</si>
  <si>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</si>
  <si>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</si>
  <si>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</si>
  <si>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</si>
  <si>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</si>
  <si>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</si>
  <si>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</si>
  <si>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</si>
  <si>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</si>
  <si>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</si>
  <si>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</si>
  <si>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</si>
  <si>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</si>
  <si>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Q19 - 'Yes' gives 10 marks</t>
  </si>
  <si>
    <t>Umpires' Card Q20 and Q21 scored out of 5 and doubled to give a maximum 10 marks each.</t>
  </si>
  <si>
    <t>(a) Wheeled covers and/or sheeting must be available and used effectively if needed, Umpires' Card Q22 'Yes' gives 10 marks.</t>
  </si>
  <si>
    <t>Umpires' Card Q23 - 'Yes' gives a maximum 10 Marks</t>
  </si>
  <si>
    <t>Umpires' Card Q24 -  'Yes' gives a maximum 10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</si>
  <si>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</si>
  <si>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</si>
  <si>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</si>
  <si>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</si>
  <si>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</si>
  <si>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</si>
  <si>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</si>
  <si>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</si>
  <si>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</si>
  <si>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</si>
  <si>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</si>
  <si>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</si>
  <si>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</si>
  <si>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</si>
  <si>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</si>
  <si>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(iii) Should give true and predictable bounce and not produce excessive spin or movement off the seam.  (Umpires' Card Q10a to Q10d based on ECB criteria times 4.5)</t>
  </si>
  <si>
    <t xml:space="preserve">(b)(i) Must be rolled, adequately repaired if used before and correctly marked before the scheduled toss (see diagram).  Markings must include minimum 16ft popping crease, protected area marked 5ft in front of the popping crease and 1ft either side of the centre of middle stump on the bowling crease (Umpires' Card Q11). </t>
  </si>
  <si>
    <t xml:space="preserve">(ii) Stumps must be properly positioned on the bowling crease in holes adequately watered for ease of positioning (Umpires' Card Q12). </t>
  </si>
  <si>
    <t>PITCH: Previously the PQS total score of 7 points was split between Square and Pitch.  It is now increased to nine points and is all attributed to the Umpires' weekly assessments of bounce, carry, turn and seam movement using the ECB criteria.</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</si>
  <si>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</si>
  <si>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</si>
  <si>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</si>
  <si>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</si>
  <si>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</si>
  <si>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</si>
  <si>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</si>
  <si>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</si>
  <si>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</si>
  <si>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</si>
  <si>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</si>
  <si>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</si>
  <si>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</si>
  <si>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SQUARE: The PQS score is one of the most important aspects of the pitch and warrants a significant increased weighting.  However, ECB is no longer giving detailed scores so PQS pitch assessment is now part of the Pitch Area (A2(a)iii) - see below - and depends on the umpires' assessments.  It should also be noted that the initial assessment was just that, and a follow-up visit should be made within three years to assess any improvements due to any maintenance regime recommended in the assessment report.</t>
  </si>
  <si>
    <t xml:space="preserve">SURROUNDS:  One 'Surrounds' point has been taken from C&amp;G (10(d) - maintenance standard) and will be added to the Umpires' Card.  There were comments from Sub-committee members about the importance of seating as opposed to prevention of balls being hit out of the ground so 10(b) is now worth 10 marks maximum and 10(c) is now 5 marks maximum. The position within the range of times recorded for lost balls will determine the score awarded. </t>
  </si>
  <si>
    <t>HEALTH &amp; SAFETY: One point is removed by reducing the score for the number of qualified coaches.</t>
  </si>
  <si>
    <t xml:space="preserve">CLUB &amp; GROUND FACILITIES ASSESSMENT 2013 - SCORE CARD FOR FORMBY CC BY EH ON 30/7/2011 </t>
  </si>
  <si>
    <t>Based on fines' record for late receipt of score-sheets, lowest fines 10 marks, highest 0 marks.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</si>
</sst>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medium"/>
    </border>
    <border>
      <left style="medium"/>
      <right style="medium"/>
      <top>
        <color indexed="63"/>
      </top>
      <bottom style="medium"/>
    </border>
    <border>
      <left style="medium"/>
      <right style="thin"/>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55">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26" xfId="0" applyFill="1" applyBorder="1" applyAlignment="1">
      <alignmen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48" xfId="0" applyFont="1" applyFill="1" applyBorder="1" applyAlignment="1">
      <alignment/>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9"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50" xfId="0" applyFont="1" applyFill="1" applyBorder="1" applyAlignment="1">
      <alignment vertical="top"/>
    </xf>
    <xf numFmtId="0" fontId="0" fillId="0" borderId="50" xfId="0" applyFont="1" applyFill="1" applyBorder="1" applyAlignment="1">
      <alignment/>
    </xf>
    <xf numFmtId="0" fontId="0" fillId="34" borderId="50" xfId="0" applyFont="1" applyFill="1" applyBorder="1" applyAlignment="1">
      <alignment horizontal="right" vertical="top"/>
    </xf>
    <xf numFmtId="0" fontId="0" fillId="0" borderId="51" xfId="0"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50" xfId="0" applyFont="1" applyFill="1" applyBorder="1" applyAlignment="1">
      <alignment horizontal="right" vertical="top"/>
    </xf>
    <xf numFmtId="0" fontId="0" fillId="0" borderId="54" xfId="0" applyFill="1" applyBorder="1" applyAlignment="1">
      <alignment horizontal="right" vertical="top"/>
    </xf>
    <xf numFmtId="0" fontId="0" fillId="0" borderId="55"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4"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6" xfId="0" applyFont="1" applyFill="1" applyBorder="1" applyAlignment="1">
      <alignment vertical="top"/>
    </xf>
    <xf numFmtId="0" fontId="0" fillId="0" borderId="50" xfId="0" applyFont="1" applyFill="1" applyBorder="1" applyAlignment="1">
      <alignment/>
    </xf>
    <xf numFmtId="0" fontId="0" fillId="0" borderId="54"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7"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7"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50" xfId="0" applyFont="1" applyFill="1" applyBorder="1" applyAlignment="1">
      <alignment vertical="top"/>
    </xf>
    <xf numFmtId="0" fontId="0" fillId="0" borderId="28" xfId="0" applyFont="1" applyFill="1" applyBorder="1" applyAlignment="1">
      <alignment vertical="top" wrapText="1"/>
    </xf>
    <xf numFmtId="0" fontId="0" fillId="0" borderId="55" xfId="0" applyFont="1" applyFill="1" applyBorder="1" applyAlignment="1">
      <alignment vertical="top" wrapText="1"/>
    </xf>
    <xf numFmtId="0" fontId="0" fillId="0" borderId="55" xfId="0" applyFont="1" applyFill="1" applyBorder="1" applyAlignment="1">
      <alignment horizontal="left" vertical="top"/>
    </xf>
    <xf numFmtId="0" fontId="0" fillId="33" borderId="50" xfId="0" applyFont="1" applyFill="1" applyBorder="1" applyAlignment="1">
      <alignment horizontal="left" vertical="top"/>
    </xf>
    <xf numFmtId="0" fontId="0" fillId="0" borderId="55" xfId="0" applyFont="1" applyFill="1" applyBorder="1" applyAlignment="1">
      <alignment horizontal="center" vertical="top" wrapText="1"/>
    </xf>
    <xf numFmtId="0" fontId="0" fillId="0" borderId="28" xfId="0" applyFont="1" applyFill="1" applyBorder="1" applyAlignment="1">
      <alignment vertical="top"/>
    </xf>
    <xf numFmtId="0" fontId="0" fillId="0" borderId="58" xfId="0" applyFont="1" applyFill="1" applyBorder="1" applyAlignment="1">
      <alignment vertical="top" wrapText="1"/>
    </xf>
    <xf numFmtId="0" fontId="0" fillId="0" borderId="56" xfId="0" applyFont="1" applyFill="1" applyBorder="1" applyAlignment="1">
      <alignment horizontal="left" vertical="top"/>
    </xf>
    <xf numFmtId="0" fontId="0" fillId="33" borderId="50" xfId="0" applyFont="1" applyFill="1" applyBorder="1" applyAlignment="1">
      <alignment horizontal="center" vertical="top"/>
    </xf>
    <xf numFmtId="0" fontId="0" fillId="0" borderId="59" xfId="0" applyFont="1" applyFill="1" applyBorder="1" applyAlignment="1">
      <alignment vertical="top"/>
    </xf>
    <xf numFmtId="0" fontId="0" fillId="0" borderId="60"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50" xfId="0" applyFont="1" applyFill="1" applyBorder="1" applyAlignment="1">
      <alignment horizontal="left" vertical="top"/>
    </xf>
    <xf numFmtId="49" fontId="0" fillId="0" borderId="50"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5" xfId="0" applyFill="1" applyBorder="1" applyAlignment="1">
      <alignment horizontal="center"/>
    </xf>
    <xf numFmtId="0" fontId="0" fillId="0" borderId="0" xfId="0" applyFont="1" applyFill="1" applyBorder="1" applyAlignment="1">
      <alignment vertical="top" wrapText="1"/>
    </xf>
    <xf numFmtId="0" fontId="0" fillId="0" borderId="61" xfId="0" applyFont="1" applyFill="1" applyBorder="1" applyAlignment="1">
      <alignment vertical="top" wrapText="1"/>
    </xf>
    <xf numFmtId="0" fontId="0" fillId="0" borderId="61" xfId="0" applyFont="1" applyFill="1" applyBorder="1" applyAlignment="1">
      <alignment vertical="top"/>
    </xf>
    <xf numFmtId="0" fontId="0" fillId="35" borderId="11" xfId="0" applyFont="1" applyFill="1" applyBorder="1" applyAlignment="1">
      <alignment horizontal="left" vertical="top"/>
    </xf>
    <xf numFmtId="0" fontId="6" fillId="0" borderId="61" xfId="0" applyFont="1" applyFill="1" applyBorder="1" applyAlignment="1">
      <alignment horizontal="center" textRotation="90" wrapText="1"/>
    </xf>
    <xf numFmtId="0" fontId="0" fillId="0" borderId="55" xfId="0" applyFill="1" applyBorder="1" applyAlignment="1">
      <alignment/>
    </xf>
    <xf numFmtId="0" fontId="0" fillId="0" borderId="55" xfId="0" applyFont="1" applyFill="1" applyBorder="1" applyAlignment="1">
      <alignment vertical="top"/>
    </xf>
    <xf numFmtId="0" fontId="0" fillId="0" borderId="62"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9" xfId="0" applyFont="1" applyFill="1" applyBorder="1" applyAlignment="1">
      <alignment vertical="center" textRotation="90" wrapText="1"/>
    </xf>
    <xf numFmtId="0" fontId="0" fillId="0" borderId="61"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30" xfId="0" applyNumberFormat="1" applyFont="1" applyBorder="1" applyAlignment="1">
      <alignment horizontal="center" vertical="center"/>
    </xf>
    <xf numFmtId="168" fontId="5" fillId="0" borderId="63"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4" xfId="0" applyFont="1" applyFill="1" applyBorder="1" applyAlignment="1">
      <alignment vertical="center"/>
    </xf>
    <xf numFmtId="0" fontId="5" fillId="0" borderId="43" xfId="0" applyFont="1" applyFill="1" applyBorder="1" applyAlignment="1">
      <alignment vertical="center" wrapText="1"/>
    </xf>
    <xf numFmtId="0" fontId="5" fillId="0" borderId="64"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6" borderId="24" xfId="0" applyFont="1" applyFill="1" applyBorder="1" applyAlignment="1">
      <alignment vertical="top" wrapText="1"/>
    </xf>
    <xf numFmtId="0" fontId="0" fillId="6" borderId="12" xfId="0" applyFont="1" applyFill="1" applyBorder="1" applyAlignment="1">
      <alignment horizontal="left" vertical="top" wrapText="1"/>
    </xf>
    <xf numFmtId="0" fontId="0" fillId="6" borderId="26" xfId="0" applyFont="1" applyFill="1" applyBorder="1" applyAlignment="1">
      <alignment horizontal="left" vertical="top"/>
    </xf>
    <xf numFmtId="0" fontId="0" fillId="6" borderId="11" xfId="0" applyFont="1" applyFill="1" applyBorder="1" applyAlignment="1">
      <alignment horizontal="right" vertical="top"/>
    </xf>
    <xf numFmtId="0" fontId="0" fillId="6" borderId="14" xfId="57" applyFont="1" applyFill="1" applyBorder="1" applyAlignment="1">
      <alignment horizontal="left" vertical="top" wrapText="1"/>
      <protection/>
    </xf>
    <xf numFmtId="0" fontId="0" fillId="6" borderId="28" xfId="0" applyFont="1" applyFill="1" applyBorder="1" applyAlignment="1">
      <alignment horizontal="left" vertical="top"/>
    </xf>
    <xf numFmtId="0" fontId="0" fillId="6" borderId="13" xfId="0" applyFont="1" applyFill="1" applyBorder="1" applyAlignment="1">
      <alignment vertical="top"/>
    </xf>
    <xf numFmtId="0" fontId="0" fillId="6" borderId="60" xfId="0" applyFont="1" applyFill="1" applyBorder="1" applyAlignment="1">
      <alignment vertical="top" wrapText="1"/>
    </xf>
    <xf numFmtId="0" fontId="0" fillId="36" borderId="0" xfId="0" applyFill="1" applyAlignment="1">
      <alignment/>
    </xf>
    <xf numFmtId="0" fontId="0" fillId="6" borderId="26" xfId="0" applyFont="1" applyFill="1" applyBorder="1" applyAlignment="1">
      <alignment vertical="top" wrapText="1"/>
    </xf>
    <xf numFmtId="0" fontId="0" fillId="6" borderId="12" xfId="0" applyFont="1" applyFill="1" applyBorder="1" applyAlignment="1">
      <alignment vertical="top" wrapText="1"/>
    </xf>
    <xf numFmtId="0" fontId="0" fillId="6" borderId="11" xfId="0" applyFont="1" applyFill="1" applyBorder="1" applyAlignment="1">
      <alignment vertical="top"/>
    </xf>
    <xf numFmtId="0" fontId="0" fillId="6" borderId="14" xfId="0" applyFont="1" applyFill="1" applyBorder="1" applyAlignment="1">
      <alignment vertical="top" wrapText="1"/>
    </xf>
    <xf numFmtId="0" fontId="0" fillId="6" borderId="26" xfId="0" applyFont="1" applyFill="1" applyBorder="1" applyAlignment="1">
      <alignment vertical="top"/>
    </xf>
    <xf numFmtId="0" fontId="0" fillId="6" borderId="12" xfId="0" applyFont="1" applyFill="1" applyBorder="1" applyAlignment="1">
      <alignment horizontal="left" vertical="top"/>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6"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5" xfId="0" applyFont="1" applyFill="1" applyBorder="1" applyAlignment="1">
      <alignment vertical="center"/>
    </xf>
    <xf numFmtId="168" fontId="5" fillId="0" borderId="66"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6" borderId="67" xfId="0" applyFont="1" applyFill="1" applyBorder="1" applyAlignment="1">
      <alignment horizontal="left" vertical="top" wrapText="1"/>
    </xf>
    <xf numFmtId="0" fontId="0" fillId="6" borderId="19" xfId="0" applyFont="1" applyFill="1" applyBorder="1" applyAlignment="1">
      <alignment horizontal="left" vertical="top"/>
    </xf>
    <xf numFmtId="0" fontId="0" fillId="6" borderId="20" xfId="0" applyFont="1" applyFill="1" applyBorder="1" applyAlignment="1">
      <alignmen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0" fillId="0" borderId="20" xfId="0" applyFont="1" applyFill="1" applyBorder="1" applyAlignment="1">
      <alignment/>
    </xf>
    <xf numFmtId="0" fontId="0" fillId="6" borderId="19" xfId="0" applyFont="1" applyFill="1" applyBorder="1" applyAlignment="1">
      <alignment vertical="top" wrapText="1"/>
    </xf>
    <xf numFmtId="0" fontId="0" fillId="6" borderId="21" xfId="0" applyFont="1" applyFill="1" applyBorder="1" applyAlignment="1">
      <alignment vertical="top" wrapText="1"/>
    </xf>
    <xf numFmtId="0" fontId="0" fillId="0" borderId="19" xfId="0" applyFill="1" applyBorder="1" applyAlignment="1">
      <alignment vertical="top" wrapText="1"/>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1" xfId="0" applyFont="1" applyFill="1" applyBorder="1" applyAlignment="1">
      <alignment horizontal="center" vertical="center" textRotation="90" wrapText="1"/>
    </xf>
    <xf numFmtId="0" fontId="0" fillId="0" borderId="52"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56" xfId="0" applyFont="1" applyFill="1" applyBorder="1" applyAlignment="1">
      <alignment/>
    </xf>
    <xf numFmtId="0" fontId="0" fillId="32" borderId="10" xfId="0" applyFont="1" applyFill="1" applyBorder="1" applyAlignment="1">
      <alignment vertical="top"/>
    </xf>
    <xf numFmtId="0" fontId="0" fillId="32" borderId="68" xfId="0" applyFont="1" applyFill="1" applyBorder="1" applyAlignment="1">
      <alignment/>
    </xf>
    <xf numFmtId="0" fontId="0" fillId="32" borderId="11" xfId="0" applyFont="1" applyFill="1" applyBorder="1" applyAlignment="1">
      <alignment vertical="top"/>
    </xf>
    <xf numFmtId="0" fontId="0" fillId="32" borderId="13" xfId="0" applyFont="1" applyFill="1" applyBorder="1" applyAlignment="1">
      <alignment vertical="top"/>
    </xf>
    <xf numFmtId="0" fontId="0" fillId="32" borderId="48" xfId="0" applyFont="1" applyFill="1" applyBorder="1" applyAlignment="1">
      <alignment/>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50"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4"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48"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36" xfId="57" applyFont="1" applyFill="1" applyBorder="1" applyAlignment="1">
      <alignment horizontal="left" vertical="top" wrapText="1"/>
      <protection/>
    </xf>
    <xf numFmtId="0" fontId="0" fillId="32" borderId="69" xfId="0" applyFont="1" applyFill="1" applyBorder="1" applyAlignment="1">
      <alignment horizontal="left" vertical="top"/>
    </xf>
    <xf numFmtId="0" fontId="0" fillId="32" borderId="19" xfId="57" applyFont="1" applyFill="1" applyBorder="1" applyAlignment="1">
      <alignment vertical="top" wrapText="1"/>
      <protection/>
    </xf>
    <xf numFmtId="0" fontId="0" fillId="32" borderId="21" xfId="57" applyFont="1" applyFill="1" applyBorder="1" applyAlignment="1">
      <alignment vertical="top" wrapText="1"/>
      <protection/>
    </xf>
    <xf numFmtId="0" fontId="0" fillId="32" borderId="20" xfId="0" applyFont="1" applyFill="1" applyBorder="1" applyAlignment="1">
      <alignment horizontal="right" vertical="top"/>
    </xf>
    <xf numFmtId="0" fontId="0" fillId="32" borderId="19" xfId="0" applyFont="1" applyFill="1" applyBorder="1" applyAlignment="1">
      <alignment vertical="top" wrapText="1"/>
    </xf>
    <xf numFmtId="0" fontId="0" fillId="32" borderId="67" xfId="0" applyFont="1" applyFill="1" applyBorder="1" applyAlignment="1">
      <alignment vertical="top" wrapText="1"/>
    </xf>
    <xf numFmtId="0" fontId="0" fillId="32" borderId="19" xfId="0" applyFont="1" applyFill="1" applyBorder="1" applyAlignment="1">
      <alignment horizontal="left" vertical="top"/>
    </xf>
    <xf numFmtId="0" fontId="0" fillId="32" borderId="12" xfId="0" applyFont="1" applyFill="1" applyBorder="1" applyAlignment="1">
      <alignment horizontal="left" vertical="top" wrapText="1"/>
    </xf>
    <xf numFmtId="0" fontId="0" fillId="32" borderId="33" xfId="0" applyFont="1" applyFill="1" applyBorder="1" applyAlignment="1">
      <alignment horizontal="left" vertical="top"/>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12" xfId="0" applyFont="1" applyFill="1" applyBorder="1" applyAlignment="1">
      <alignment vertical="top" wrapText="1"/>
    </xf>
    <xf numFmtId="0" fontId="0" fillId="32" borderId="26" xfId="0" applyFont="1" applyFill="1" applyBorder="1" applyAlignment="1">
      <alignment horizontal="left" vertical="top"/>
    </xf>
    <xf numFmtId="0" fontId="0" fillId="32" borderId="69" xfId="0" applyFont="1" applyFill="1" applyBorder="1" applyAlignment="1">
      <alignment vertical="top"/>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50"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70"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3" fillId="0" borderId="49"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1" xfId="0" applyFont="1" applyFill="1" applyBorder="1" applyAlignment="1">
      <alignment horizontal="center" textRotation="90" wrapText="1"/>
    </xf>
    <xf numFmtId="0" fontId="0" fillId="0" borderId="10" xfId="0" applyFont="1" applyFill="1" applyBorder="1" applyAlignment="1">
      <alignment horizontal="right" vertical="top"/>
    </xf>
    <xf numFmtId="0" fontId="0" fillId="0" borderId="11" xfId="0" applyFont="1" applyFill="1" applyBorder="1" applyAlignment="1">
      <alignment horizontal="right" vertical="top"/>
    </xf>
    <xf numFmtId="0" fontId="3" fillId="0" borderId="4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3" fillId="0" borderId="52"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54" xfId="0" applyFont="1" applyFill="1" applyBorder="1" applyAlignment="1">
      <alignment horizontal="right" vertical="top"/>
    </xf>
    <xf numFmtId="0" fontId="0" fillId="0" borderId="66" xfId="0" applyFont="1" applyFill="1" applyBorder="1" applyAlignment="1">
      <alignment horizontal="right" vertical="top"/>
    </xf>
    <xf numFmtId="0" fontId="0" fillId="0" borderId="23"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20" xfId="0" applyFont="1" applyFill="1" applyBorder="1" applyAlignment="1">
      <alignment horizontal="right" vertical="top"/>
    </xf>
    <xf numFmtId="0" fontId="0" fillId="0" borderId="54" xfId="0" applyFill="1" applyBorder="1" applyAlignment="1">
      <alignment horizontal="right" vertical="top"/>
    </xf>
    <xf numFmtId="0" fontId="0" fillId="0" borderId="66" xfId="0" applyFill="1" applyBorder="1" applyAlignment="1">
      <alignment horizontal="right" vertical="top"/>
    </xf>
    <xf numFmtId="168" fontId="4" fillId="0" borderId="0" xfId="0" applyNumberFormat="1" applyFont="1" applyBorder="1" applyAlignment="1">
      <alignment horizontal="left" vertical="center"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0" fillId="0" borderId="13" xfId="0" applyFont="1" applyFill="1" applyBorder="1" applyAlignment="1">
      <alignment horizontal="right" vertical="top"/>
    </xf>
    <xf numFmtId="0" fontId="0" fillId="0" borderId="46"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0" borderId="21" xfId="0" applyFill="1" applyBorder="1" applyAlignment="1">
      <alignment horizontal="right" vertical="top"/>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0" fillId="0" borderId="0" xfId="0" applyFill="1" applyBorder="1" applyAlignment="1">
      <alignment horizontal="left"/>
    </xf>
    <xf numFmtId="168" fontId="4" fillId="0" borderId="0" xfId="0" applyNumberFormat="1" applyFont="1" applyBorder="1" applyAlignment="1">
      <alignment horizontal="left" vertical="center"/>
    </xf>
    <xf numFmtId="0" fontId="4" fillId="0" borderId="0" xfId="0" applyFont="1" applyFill="1" applyBorder="1" applyAlignment="1">
      <alignment horizontal="right" vertical="center" wrapText="1"/>
    </xf>
    <xf numFmtId="0" fontId="3" fillId="0" borderId="51" xfId="0" applyFont="1" applyFill="1" applyBorder="1" applyAlignment="1">
      <alignment horizontal="left" vertical="top" wrapText="1"/>
    </xf>
    <xf numFmtId="0" fontId="3" fillId="0" borderId="61" xfId="0" applyFont="1" applyFill="1" applyBorder="1" applyAlignment="1">
      <alignment horizontal="left" vertical="top" wrapText="1"/>
    </xf>
    <xf numFmtId="0" fontId="3" fillId="0" borderId="49"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1" xfId="0" applyFont="1" applyFill="1" applyBorder="1" applyAlignment="1">
      <alignment horizontal="center" textRotation="90"/>
    </xf>
    <xf numFmtId="0" fontId="0" fillId="0" borderId="50" xfId="0" applyFont="1" applyFill="1" applyBorder="1" applyAlignment="1">
      <alignment horizontal="right" vertical="top"/>
    </xf>
    <xf numFmtId="0" fontId="3" fillId="0" borderId="17" xfId="0" applyFont="1" applyFill="1" applyBorder="1" applyAlignment="1">
      <alignment horizontal="center" vertical="center" textRotation="90" wrapText="1"/>
    </xf>
    <xf numFmtId="0" fontId="3" fillId="0" borderId="25"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5" fillId="0" borderId="49"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5" fillId="0" borderId="71" xfId="0" applyFont="1" applyFill="1" applyBorder="1" applyAlignment="1">
      <alignment horizontal="center" vertical="center" textRotation="90"/>
    </xf>
    <xf numFmtId="0" fontId="0" fillId="0" borderId="47" xfId="0" applyFont="1" applyFill="1" applyBorder="1" applyAlignment="1">
      <alignment horizontal="right" vertical="top"/>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6" borderId="28" xfId="0" applyFont="1" applyFill="1" applyBorder="1" applyAlignment="1">
      <alignment horizontal="left" vertical="top" wrapText="1"/>
    </xf>
    <xf numFmtId="0" fontId="0" fillId="6" borderId="72"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54" xfId="0" applyFont="1" applyFill="1" applyBorder="1" applyAlignment="1">
      <alignment horizontal="left" vertical="top" wrapText="1"/>
    </xf>
    <xf numFmtId="0" fontId="3" fillId="0" borderId="16" xfId="0" applyFont="1" applyFill="1" applyBorder="1" applyAlignment="1">
      <alignment horizontal="center" vertical="center"/>
    </xf>
    <xf numFmtId="0" fontId="0" fillId="32" borderId="73" xfId="0" applyFont="1" applyFill="1" applyBorder="1" applyAlignment="1">
      <alignment horizontal="left" vertical="top" wrapText="1"/>
    </xf>
    <xf numFmtId="0" fontId="0" fillId="32" borderId="74" xfId="0" applyFont="1" applyFill="1" applyBorder="1" applyAlignment="1">
      <alignment horizontal="left" vertical="top" wrapText="1"/>
    </xf>
    <xf numFmtId="0" fontId="5" fillId="0" borderId="34" xfId="0" applyFont="1" applyFill="1" applyBorder="1" applyAlignment="1">
      <alignment horizontal="center" vertical="center" textRotation="90" wrapText="1"/>
    </xf>
    <xf numFmtId="0" fontId="5" fillId="0" borderId="71" xfId="0" applyFont="1" applyFill="1" applyBorder="1" applyAlignment="1">
      <alignment horizontal="center" vertical="center" textRotation="90" wrapText="1"/>
    </xf>
    <xf numFmtId="0" fontId="3" fillId="0" borderId="34" xfId="0" applyFont="1" applyBorder="1" applyAlignment="1">
      <alignment horizontal="center" textRotation="90"/>
    </xf>
    <xf numFmtId="0" fontId="3" fillId="0" borderId="71" xfId="0" applyFont="1" applyBorder="1" applyAlignment="1">
      <alignment horizontal="center" textRotation="90"/>
    </xf>
    <xf numFmtId="0" fontId="3" fillId="0" borderId="49" xfId="0" applyFont="1" applyBorder="1" applyAlignment="1">
      <alignment horizontal="center" vertical="center"/>
    </xf>
    <xf numFmtId="0" fontId="3" fillId="0" borderId="71" xfId="0" applyFont="1" applyBorder="1" applyAlignment="1">
      <alignment horizontal="center" vertical="center"/>
    </xf>
    <xf numFmtId="0" fontId="3" fillId="0" borderId="34" xfId="0" applyFont="1" applyBorder="1" applyAlignment="1">
      <alignment horizontal="center" vertical="center"/>
    </xf>
    <xf numFmtId="0" fontId="3" fillId="0" borderId="49" xfId="0" applyFont="1" applyBorder="1" applyAlignment="1">
      <alignment horizontal="center" vertical="center" wrapText="1"/>
    </xf>
    <xf numFmtId="0" fontId="3" fillId="0" borderId="71" xfId="0" applyFont="1" applyBorder="1" applyAlignment="1">
      <alignment horizontal="center" vertical="center" wrapText="1"/>
    </xf>
    <xf numFmtId="0" fontId="0" fillId="32" borderId="75" xfId="0" applyFont="1" applyFill="1" applyBorder="1" applyAlignment="1">
      <alignment horizontal="left" vertical="top" wrapText="1"/>
    </xf>
    <xf numFmtId="0" fontId="0" fillId="32" borderId="76" xfId="0" applyFont="1" applyFill="1" applyBorder="1" applyAlignment="1">
      <alignment horizontal="left" vertical="top" wrapText="1"/>
    </xf>
    <xf numFmtId="0" fontId="3" fillId="0" borderId="41" xfId="0" applyFont="1" applyBorder="1" applyAlignment="1">
      <alignment horizontal="center" textRotation="90"/>
    </xf>
    <xf numFmtId="0" fontId="3" fillId="0" borderId="70" xfId="0" applyFont="1" applyBorder="1" applyAlignment="1">
      <alignment horizontal="center" textRotation="90"/>
    </xf>
    <xf numFmtId="0" fontId="0" fillId="32" borderId="77" xfId="0" applyFont="1" applyFill="1" applyBorder="1" applyAlignment="1">
      <alignment horizontal="left" vertical="top" wrapText="1"/>
    </xf>
    <xf numFmtId="0" fontId="0" fillId="32" borderId="78" xfId="0" applyFill="1" applyBorder="1" applyAlignment="1">
      <alignment horizontal="left" vertical="top" wrapText="1"/>
    </xf>
    <xf numFmtId="0" fontId="0" fillId="0" borderId="43" xfId="0" applyBorder="1" applyAlignment="1">
      <alignment horizontal="center"/>
    </xf>
    <xf numFmtId="0" fontId="0" fillId="0" borderId="47" xfId="0" applyFont="1" applyFill="1" applyBorder="1" applyAlignment="1">
      <alignment horizontal="left" vertical="top" wrapText="1"/>
    </xf>
    <xf numFmtId="0" fontId="0" fillId="32" borderId="75" xfId="58" applyFont="1" applyFill="1" applyBorder="1" applyAlignment="1">
      <alignment horizontal="left" vertical="top" wrapText="1"/>
      <protection/>
    </xf>
    <xf numFmtId="0" fontId="0" fillId="32" borderId="76" xfId="58" applyFont="1" applyFill="1" applyBorder="1" applyAlignment="1">
      <alignment horizontal="left" vertical="top" wrapText="1"/>
      <protection/>
    </xf>
    <xf numFmtId="0" fontId="5" fillId="0" borderId="73" xfId="0" applyFont="1" applyFill="1" applyBorder="1" applyAlignment="1">
      <alignment horizontal="center" textRotation="90"/>
    </xf>
    <xf numFmtId="0" fontId="5" fillId="0" borderId="75" xfId="0" applyFont="1" applyFill="1" applyBorder="1" applyAlignment="1">
      <alignment horizontal="center" textRotation="90"/>
    </xf>
    <xf numFmtId="0" fontId="5" fillId="0" borderId="77" xfId="0" applyFont="1" applyFill="1" applyBorder="1" applyAlignment="1">
      <alignment horizontal="center" textRotation="90"/>
    </xf>
    <xf numFmtId="0" fontId="0" fillId="0" borderId="79" xfId="0" applyFont="1" applyFill="1" applyBorder="1" applyAlignment="1">
      <alignment horizontal="right" vertical="top"/>
    </xf>
    <xf numFmtId="0" fontId="0" fillId="0" borderId="36" xfId="0" applyFont="1" applyFill="1" applyBorder="1" applyAlignment="1">
      <alignment horizontal="left" vertical="top" wrapText="1"/>
    </xf>
    <xf numFmtId="0" fontId="0" fillId="0" borderId="24" xfId="0" applyFill="1" applyBorder="1" applyAlignment="1">
      <alignment horizontal="right" vertical="top"/>
    </xf>
    <xf numFmtId="0" fontId="0" fillId="0" borderId="10" xfId="0" applyFont="1" applyFill="1" applyBorder="1" applyAlignment="1">
      <alignment horizontal="left" vertical="top"/>
    </xf>
    <xf numFmtId="0" fontId="0" fillId="0" borderId="11" xfId="0" applyFont="1" applyFill="1" applyBorder="1" applyAlignment="1">
      <alignment horizontal="left" vertical="top"/>
    </xf>
    <xf numFmtId="0" fontId="3" fillId="0" borderId="34" xfId="0" applyFont="1" applyBorder="1" applyAlignment="1">
      <alignment horizontal="center" textRotation="90" wrapText="1"/>
    </xf>
    <xf numFmtId="0" fontId="3" fillId="0" borderId="71" xfId="0" applyFont="1" applyBorder="1" applyAlignment="1">
      <alignment horizontal="center" textRotation="90" wrapText="1"/>
    </xf>
    <xf numFmtId="0" fontId="5" fillId="0" borderId="16" xfId="0" applyFont="1" applyFill="1" applyBorder="1" applyAlignment="1">
      <alignment horizontal="center" vertical="center" textRotation="90"/>
    </xf>
    <xf numFmtId="0" fontId="0" fillId="0" borderId="72"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74"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1" xfId="0" applyFont="1" applyFill="1" applyBorder="1" applyAlignment="1">
      <alignment horizontal="center" vertical="center" textRotation="90" wrapText="1"/>
    </xf>
    <xf numFmtId="0" fontId="3" fillId="0" borderId="27" xfId="0" applyFont="1" applyFill="1" applyBorder="1" applyAlignment="1">
      <alignment horizontal="center" textRotation="90" wrapText="1"/>
    </xf>
    <xf numFmtId="0" fontId="6" fillId="0" borderId="49"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6" fillId="0" borderId="71"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9" xfId="0" applyFont="1" applyFill="1" applyBorder="1" applyAlignment="1">
      <alignment horizontal="center" vertical="center" textRotation="90" wrapText="1"/>
    </xf>
    <xf numFmtId="0" fontId="3" fillId="0" borderId="49"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31" xfId="0" applyFont="1" applyFill="1" applyBorder="1" applyAlignment="1">
      <alignment horizontal="left" vertical="top" wrapText="1"/>
    </xf>
    <xf numFmtId="0" fontId="0" fillId="32" borderId="75" xfId="0" applyNumberFormat="1" applyFont="1" applyFill="1" applyBorder="1" applyAlignment="1">
      <alignment horizontal="left" vertical="top" wrapText="1"/>
    </xf>
    <xf numFmtId="0" fontId="0" fillId="32" borderId="76" xfId="0" applyNumberFormat="1" applyFont="1" applyFill="1" applyBorder="1" applyAlignment="1">
      <alignment horizontal="left" vertical="top" wrapText="1"/>
    </xf>
    <xf numFmtId="0" fontId="0" fillId="0" borderId="20" xfId="0" applyFont="1" applyFill="1" applyBorder="1" applyAlignment="1">
      <alignment horizontal="left" vertical="top"/>
    </xf>
    <xf numFmtId="0" fontId="0" fillId="0" borderId="36" xfId="0" applyFont="1" applyFill="1" applyBorder="1" applyAlignment="1">
      <alignment horizontal="right" vertical="top"/>
    </xf>
    <xf numFmtId="0" fontId="0" fillId="0" borderId="28" xfId="0" applyFont="1" applyFill="1" applyBorder="1" applyAlignment="1">
      <alignment horizontal="center" vertical="top" wrapText="1"/>
    </xf>
    <xf numFmtId="0" fontId="0" fillId="0" borderId="47" xfId="0" applyFill="1" applyBorder="1" applyAlignment="1">
      <alignment horizontal="right" vertical="top"/>
    </xf>
    <xf numFmtId="0" fontId="0" fillId="35" borderId="11" xfId="0" applyFont="1" applyFill="1" applyBorder="1" applyAlignment="1">
      <alignment horizontal="center" vertical="top"/>
    </xf>
    <xf numFmtId="0" fontId="0" fillId="0" borderId="0" xfId="0" applyBorder="1" applyAlignment="1">
      <alignment horizontal="center"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4" xfId="0" applyFont="1" applyBorder="1" applyAlignment="1">
      <alignment horizontal="center" vertical="center"/>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5"/>
  <sheetViews>
    <sheetView tabSelected="1" zoomScale="58" zoomScaleNormal="58" zoomScalePageLayoutView="0" workbookViewId="0" topLeftCell="A177">
      <selection activeCell="F196" sqref="F196"/>
    </sheetView>
  </sheetViews>
  <sheetFormatPr defaultColWidth="9.140625" defaultRowHeight="12.75"/>
  <cols>
    <col min="1" max="1" width="7.8515625" style="0" customWidth="1"/>
    <col min="2" max="2" width="41.00390625" style="0" customWidth="1"/>
    <col min="3" max="3" width="55.28125" style="0" customWidth="1"/>
    <col min="4" max="4" width="7.8515625" style="0" customWidth="1"/>
    <col min="5" max="5" width="5.421875" style="0" customWidth="1"/>
    <col min="6" max="6" width="5.281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447" t="s">
        <v>424</v>
      </c>
      <c r="B1" s="448"/>
      <c r="C1" s="448"/>
      <c r="D1" s="448"/>
      <c r="E1" s="448"/>
      <c r="F1" s="448"/>
      <c r="G1" s="448"/>
      <c r="H1" s="448"/>
      <c r="I1" s="448"/>
      <c r="J1" s="448"/>
      <c r="K1" s="448"/>
      <c r="L1" s="449"/>
      <c r="M1" s="443"/>
    </row>
    <row r="2" spans="1:13" ht="15" customHeight="1" thickBot="1">
      <c r="A2" s="407" t="s">
        <v>175</v>
      </c>
      <c r="B2" s="407"/>
      <c r="C2" s="36"/>
      <c r="D2" s="35"/>
      <c r="E2" s="394" t="s">
        <v>124</v>
      </c>
      <c r="F2" s="403" t="s">
        <v>126</v>
      </c>
      <c r="G2" s="35"/>
      <c r="H2" s="394" t="s">
        <v>124</v>
      </c>
      <c r="I2" s="394" t="s">
        <v>126</v>
      </c>
      <c r="J2" s="394" t="s">
        <v>79</v>
      </c>
      <c r="K2" s="419" t="s">
        <v>145</v>
      </c>
      <c r="L2" s="419" t="s">
        <v>134</v>
      </c>
      <c r="M2" s="443"/>
    </row>
    <row r="3" spans="1:13" ht="10.5" customHeight="1">
      <c r="A3" s="396" t="s">
        <v>80</v>
      </c>
      <c r="B3" s="399" t="s">
        <v>12</v>
      </c>
      <c r="C3" s="396" t="s">
        <v>13</v>
      </c>
      <c r="D3" s="398" t="s">
        <v>125</v>
      </c>
      <c r="E3" s="394"/>
      <c r="F3" s="403"/>
      <c r="G3" s="398" t="s">
        <v>125</v>
      </c>
      <c r="H3" s="394"/>
      <c r="I3" s="394"/>
      <c r="J3" s="394"/>
      <c r="K3" s="419"/>
      <c r="L3" s="419"/>
      <c r="M3" s="443"/>
    </row>
    <row r="4" spans="1:13" ht="35.25" customHeight="1" thickBot="1">
      <c r="A4" s="397"/>
      <c r="B4" s="400"/>
      <c r="C4" s="397"/>
      <c r="D4" s="397"/>
      <c r="E4" s="395"/>
      <c r="F4" s="404"/>
      <c r="G4" s="397"/>
      <c r="H4" s="395"/>
      <c r="I4" s="395"/>
      <c r="J4" s="395"/>
      <c r="K4" s="420"/>
      <c r="L4" s="420"/>
      <c r="M4" s="443"/>
    </row>
    <row r="5" spans="1:17" ht="39.75" customHeight="1">
      <c r="A5" s="377" t="s">
        <v>201</v>
      </c>
      <c r="B5" s="269" t="s">
        <v>198</v>
      </c>
      <c r="C5" s="270" t="s">
        <v>199</v>
      </c>
      <c r="D5" s="271" t="s">
        <v>200</v>
      </c>
      <c r="E5" s="272">
        <v>10</v>
      </c>
      <c r="F5" s="40">
        <v>8</v>
      </c>
      <c r="G5" s="313"/>
      <c r="H5" s="230"/>
      <c r="I5" s="231"/>
      <c r="J5" s="32">
        <f aca="true" t="shared" si="0" ref="J5:J20">SUM(F5+I5)</f>
        <v>8</v>
      </c>
      <c r="K5" s="32">
        <f>J5</f>
        <v>8</v>
      </c>
      <c r="L5" s="380">
        <f>SUM(K5:K13)</f>
        <v>101</v>
      </c>
      <c r="M5" s="101"/>
      <c r="Q5" s="98"/>
    </row>
    <row r="6" spans="1:17" ht="36" customHeight="1">
      <c r="A6" s="378"/>
      <c r="B6" s="38" t="s">
        <v>254</v>
      </c>
      <c r="C6" s="47" t="s">
        <v>167</v>
      </c>
      <c r="D6" s="43" t="s">
        <v>150</v>
      </c>
      <c r="E6" s="28">
        <v>10</v>
      </c>
      <c r="F6" s="25">
        <v>10</v>
      </c>
      <c r="G6" s="82"/>
      <c r="H6" s="82"/>
      <c r="I6" s="83"/>
      <c r="J6" s="28">
        <f>SUM(F6+I6)</f>
        <v>10</v>
      </c>
      <c r="K6" s="28">
        <f>J6</f>
        <v>10</v>
      </c>
      <c r="L6" s="338"/>
      <c r="M6" s="101"/>
      <c r="Q6" s="98"/>
    </row>
    <row r="7" spans="1:12" ht="30" customHeight="1">
      <c r="A7" s="378"/>
      <c r="B7" s="38" t="s">
        <v>255</v>
      </c>
      <c r="C7" s="47" t="s">
        <v>111</v>
      </c>
      <c r="D7" s="48" t="s">
        <v>132</v>
      </c>
      <c r="E7" s="28">
        <v>10</v>
      </c>
      <c r="F7" s="25">
        <v>10</v>
      </c>
      <c r="G7" s="26" t="s">
        <v>410</v>
      </c>
      <c r="H7" s="28">
        <v>10</v>
      </c>
      <c r="I7" s="28">
        <v>7</v>
      </c>
      <c r="J7" s="28">
        <f t="shared" si="0"/>
        <v>17</v>
      </c>
      <c r="K7" s="28">
        <f>J7</f>
        <v>17</v>
      </c>
      <c r="L7" s="338"/>
    </row>
    <row r="8" spans="1:12" ht="26.25" customHeight="1">
      <c r="A8" s="378"/>
      <c r="B8" s="38" t="s">
        <v>256</v>
      </c>
      <c r="C8" s="47" t="s">
        <v>127</v>
      </c>
      <c r="D8" s="38" t="s">
        <v>133</v>
      </c>
      <c r="E8" s="28">
        <v>10</v>
      </c>
      <c r="F8" s="25">
        <v>10</v>
      </c>
      <c r="G8" s="307" t="s">
        <v>411</v>
      </c>
      <c r="H8" s="28">
        <v>10</v>
      </c>
      <c r="I8" s="28">
        <v>10</v>
      </c>
      <c r="J8" s="28">
        <f t="shared" si="0"/>
        <v>20</v>
      </c>
      <c r="K8" s="333">
        <f>SUM(J8:J10)</f>
        <v>37</v>
      </c>
      <c r="L8" s="338"/>
    </row>
    <row r="9" spans="1:12" ht="21" customHeight="1">
      <c r="A9" s="378"/>
      <c r="B9" s="38" t="s">
        <v>106</v>
      </c>
      <c r="C9" s="47" t="s">
        <v>112</v>
      </c>
      <c r="D9" s="48" t="s">
        <v>128</v>
      </c>
      <c r="E9" s="28">
        <v>10</v>
      </c>
      <c r="F9" s="25">
        <v>9</v>
      </c>
      <c r="G9" s="80"/>
      <c r="H9" s="80"/>
      <c r="I9" s="80"/>
      <c r="J9" s="28">
        <f t="shared" si="0"/>
        <v>9</v>
      </c>
      <c r="K9" s="333"/>
      <c r="L9" s="338"/>
    </row>
    <row r="10" spans="1:12" ht="24.75" customHeight="1">
      <c r="A10" s="378"/>
      <c r="B10" s="38" t="s">
        <v>107</v>
      </c>
      <c r="C10" s="47" t="s">
        <v>165</v>
      </c>
      <c r="D10" s="48" t="s">
        <v>129</v>
      </c>
      <c r="E10" s="28">
        <v>10</v>
      </c>
      <c r="F10" s="25">
        <v>8</v>
      </c>
      <c r="G10" s="80"/>
      <c r="H10" s="80"/>
      <c r="I10" s="80"/>
      <c r="J10" s="28">
        <f t="shared" si="0"/>
        <v>8</v>
      </c>
      <c r="K10" s="333"/>
      <c r="L10" s="338"/>
    </row>
    <row r="11" spans="1:12" ht="27.75" customHeight="1">
      <c r="A11" s="378"/>
      <c r="B11" s="38" t="s">
        <v>251</v>
      </c>
      <c r="C11" s="47" t="s">
        <v>113</v>
      </c>
      <c r="D11" s="48" t="s">
        <v>130</v>
      </c>
      <c r="E11" s="28">
        <v>10</v>
      </c>
      <c r="F11" s="25">
        <v>6</v>
      </c>
      <c r="G11" s="80"/>
      <c r="H11" s="80"/>
      <c r="I11" s="80"/>
      <c r="J11" s="28">
        <f t="shared" si="0"/>
        <v>6</v>
      </c>
      <c r="K11" s="28">
        <f>J11</f>
        <v>6</v>
      </c>
      <c r="L11" s="338"/>
    </row>
    <row r="12" spans="1:12" ht="27" customHeight="1">
      <c r="A12" s="378"/>
      <c r="B12" s="154" t="s">
        <v>252</v>
      </c>
      <c r="C12" s="47" t="s">
        <v>174</v>
      </c>
      <c r="D12" s="92" t="s">
        <v>131</v>
      </c>
      <c r="E12" s="66">
        <v>20</v>
      </c>
      <c r="F12" s="52">
        <v>13</v>
      </c>
      <c r="G12" s="93"/>
      <c r="H12" s="93"/>
      <c r="I12" s="93"/>
      <c r="J12" s="66">
        <f t="shared" si="0"/>
        <v>13</v>
      </c>
      <c r="K12" s="28">
        <f>J12</f>
        <v>13</v>
      </c>
      <c r="L12" s="338"/>
    </row>
    <row r="13" spans="1:13" ht="27.75" customHeight="1" thickBot="1">
      <c r="A13" s="379"/>
      <c r="B13" s="53" t="s">
        <v>253</v>
      </c>
      <c r="C13" s="49" t="s">
        <v>178</v>
      </c>
      <c r="D13" s="97" t="s">
        <v>164</v>
      </c>
      <c r="E13" s="29">
        <v>10</v>
      </c>
      <c r="F13" s="50">
        <v>10</v>
      </c>
      <c r="G13" s="81"/>
      <c r="H13" s="81"/>
      <c r="I13" s="81"/>
      <c r="J13" s="29">
        <f t="shared" si="0"/>
        <v>10</v>
      </c>
      <c r="K13" s="29">
        <f>J13</f>
        <v>10</v>
      </c>
      <c r="L13" s="339"/>
      <c r="M13" s="100"/>
    </row>
    <row r="14" spans="1:13" ht="1.5" customHeight="1">
      <c r="A14" s="109"/>
      <c r="B14" s="114"/>
      <c r="C14" s="115"/>
      <c r="D14" s="116"/>
      <c r="E14" s="117"/>
      <c r="F14" s="51"/>
      <c r="G14" s="118"/>
      <c r="H14" s="118"/>
      <c r="I14" s="118"/>
      <c r="J14" s="77"/>
      <c r="K14" s="77"/>
      <c r="L14" s="108"/>
      <c r="M14" s="110"/>
    </row>
    <row r="15" spans="1:13" ht="26.25" customHeight="1">
      <c r="A15" s="378" t="s">
        <v>204</v>
      </c>
      <c r="B15" s="390" t="s">
        <v>202</v>
      </c>
      <c r="C15" s="391"/>
      <c r="D15" s="273" t="s">
        <v>205</v>
      </c>
      <c r="E15" s="274">
        <v>10</v>
      </c>
      <c r="F15" s="135">
        <v>10</v>
      </c>
      <c r="G15" s="314"/>
      <c r="H15" s="232"/>
      <c r="I15" s="232"/>
      <c r="J15" s="135">
        <f t="shared" si="0"/>
        <v>10</v>
      </c>
      <c r="K15" s="332">
        <f>SUM(J15:J17)</f>
        <v>95</v>
      </c>
      <c r="L15" s="338">
        <f>SUM(J15:J20)</f>
        <v>124</v>
      </c>
      <c r="M15" s="110"/>
    </row>
    <row r="16" spans="1:13" ht="26.25" customHeight="1">
      <c r="A16" s="378"/>
      <c r="B16" s="401" t="s">
        <v>203</v>
      </c>
      <c r="C16" s="402"/>
      <c r="D16" s="275" t="s">
        <v>206</v>
      </c>
      <c r="E16" s="276">
        <v>10</v>
      </c>
      <c r="F16" s="28">
        <v>10</v>
      </c>
      <c r="G16" s="315"/>
      <c r="H16" s="233"/>
      <c r="I16" s="233"/>
      <c r="J16" s="28">
        <f t="shared" si="0"/>
        <v>10</v>
      </c>
      <c r="K16" s="333"/>
      <c r="L16" s="338"/>
      <c r="M16" s="110"/>
    </row>
    <row r="17" spans="1:13" ht="26.25" customHeight="1">
      <c r="A17" s="378"/>
      <c r="B17" s="401" t="s">
        <v>404</v>
      </c>
      <c r="C17" s="402"/>
      <c r="D17" s="275" t="s">
        <v>207</v>
      </c>
      <c r="E17" s="276">
        <v>90</v>
      </c>
      <c r="F17" s="28">
        <v>75</v>
      </c>
      <c r="G17" s="315"/>
      <c r="H17" s="233"/>
      <c r="I17" s="233"/>
      <c r="J17" s="28">
        <f t="shared" si="0"/>
        <v>75</v>
      </c>
      <c r="K17" s="333"/>
      <c r="L17" s="338"/>
      <c r="M17" s="110"/>
    </row>
    <row r="18" spans="1:13" ht="38.25" customHeight="1">
      <c r="A18" s="378"/>
      <c r="B18" s="436" t="s">
        <v>405</v>
      </c>
      <c r="C18" s="437"/>
      <c r="D18" s="275" t="s">
        <v>208</v>
      </c>
      <c r="E18" s="277">
        <v>10</v>
      </c>
      <c r="F18" s="66">
        <v>10</v>
      </c>
      <c r="G18" s="315"/>
      <c r="H18" s="233"/>
      <c r="I18" s="233"/>
      <c r="J18" s="28">
        <f t="shared" si="0"/>
        <v>10</v>
      </c>
      <c r="K18" s="332">
        <f>SUM(J18:J20)</f>
        <v>29</v>
      </c>
      <c r="L18" s="338"/>
      <c r="M18" s="110"/>
    </row>
    <row r="19" spans="1:13" ht="26.25" customHeight="1">
      <c r="A19" s="378"/>
      <c r="B19" s="401" t="s">
        <v>406</v>
      </c>
      <c r="C19" s="402"/>
      <c r="D19" s="275" t="s">
        <v>209</v>
      </c>
      <c r="E19" s="277">
        <v>10</v>
      </c>
      <c r="F19" s="66">
        <v>10</v>
      </c>
      <c r="G19" s="315"/>
      <c r="H19" s="233"/>
      <c r="I19" s="233"/>
      <c r="J19" s="28">
        <f t="shared" si="0"/>
        <v>10</v>
      </c>
      <c r="K19" s="333"/>
      <c r="L19" s="338"/>
      <c r="M19" s="110"/>
    </row>
    <row r="20" spans="1:13" ht="26.25" customHeight="1" thickBot="1">
      <c r="A20" s="379"/>
      <c r="B20" s="405" t="s">
        <v>403</v>
      </c>
      <c r="C20" s="406"/>
      <c r="D20" s="278" t="s">
        <v>210</v>
      </c>
      <c r="E20" s="279">
        <v>10</v>
      </c>
      <c r="F20" s="29">
        <v>9</v>
      </c>
      <c r="G20" s="321"/>
      <c r="H20" s="245"/>
      <c r="I20" s="245"/>
      <c r="J20" s="29">
        <f t="shared" si="0"/>
        <v>9</v>
      </c>
      <c r="K20" s="345"/>
      <c r="L20" s="339"/>
      <c r="M20" s="110"/>
    </row>
    <row r="21" spans="1:13" ht="1.5" customHeight="1">
      <c r="A21" s="130"/>
      <c r="B21" s="239"/>
      <c r="C21" s="240"/>
      <c r="D21" s="238"/>
      <c r="E21" s="112"/>
      <c r="F21" s="113"/>
      <c r="G21" s="314"/>
      <c r="H21" s="232"/>
      <c r="I21" s="232"/>
      <c r="J21" s="111"/>
      <c r="K21" s="113"/>
      <c r="L21" s="124"/>
      <c r="M21" s="110"/>
    </row>
    <row r="22" spans="1:13" ht="18" customHeight="1">
      <c r="A22" s="378" t="s">
        <v>212</v>
      </c>
      <c r="B22" s="269" t="s">
        <v>211</v>
      </c>
      <c r="C22" s="280" t="s">
        <v>381</v>
      </c>
      <c r="D22" s="273" t="s">
        <v>213</v>
      </c>
      <c r="E22" s="281">
        <v>20</v>
      </c>
      <c r="F22" s="119">
        <v>18</v>
      </c>
      <c r="G22" s="314"/>
      <c r="H22" s="232"/>
      <c r="I22" s="232"/>
      <c r="J22" s="135">
        <f>SUM(F22+I22)</f>
        <v>18</v>
      </c>
      <c r="K22" s="135">
        <f>J22</f>
        <v>18</v>
      </c>
      <c r="L22" s="338">
        <f>SUM(K22:K29)</f>
        <v>110</v>
      </c>
      <c r="M22" s="110"/>
    </row>
    <row r="23" spans="1:13" ht="15" customHeight="1">
      <c r="A23" s="378"/>
      <c r="B23" s="38" t="s">
        <v>217</v>
      </c>
      <c r="C23" s="47" t="s">
        <v>169</v>
      </c>
      <c r="D23" s="28" t="s">
        <v>214</v>
      </c>
      <c r="E23" s="28">
        <v>10</v>
      </c>
      <c r="F23" s="25">
        <v>10</v>
      </c>
      <c r="G23" s="80"/>
      <c r="H23" s="80"/>
      <c r="I23" s="80"/>
      <c r="J23" s="28">
        <f>SUM(F23+I23)</f>
        <v>10</v>
      </c>
      <c r="K23" s="28">
        <f>J23</f>
        <v>10</v>
      </c>
      <c r="L23" s="338"/>
      <c r="M23" s="99"/>
    </row>
    <row r="24" spans="1:12" ht="14.25" customHeight="1">
      <c r="A24" s="378"/>
      <c r="B24" s="355" t="s">
        <v>218</v>
      </c>
      <c r="C24" s="388" t="s">
        <v>114</v>
      </c>
      <c r="D24" s="128" t="s">
        <v>215</v>
      </c>
      <c r="E24" s="135">
        <v>5</v>
      </c>
      <c r="F24" s="122">
        <v>5</v>
      </c>
      <c r="G24" s="128" t="s">
        <v>412</v>
      </c>
      <c r="H24" s="94">
        <v>5</v>
      </c>
      <c r="I24" s="94">
        <v>5</v>
      </c>
      <c r="J24" s="371">
        <f>SUM(F24+I24+F25+I25)</f>
        <v>20</v>
      </c>
      <c r="K24" s="333">
        <f>SUM(J24:J27)</f>
        <v>40</v>
      </c>
      <c r="L24" s="338"/>
    </row>
    <row r="25" spans="1:12" ht="14.25" customHeight="1">
      <c r="A25" s="378"/>
      <c r="B25" s="340"/>
      <c r="C25" s="342"/>
      <c r="D25" s="27" t="s">
        <v>216</v>
      </c>
      <c r="E25" s="28">
        <v>5</v>
      </c>
      <c r="F25" s="25">
        <v>5</v>
      </c>
      <c r="G25" s="27" t="s">
        <v>413</v>
      </c>
      <c r="H25" s="26">
        <v>5</v>
      </c>
      <c r="I25" s="26">
        <v>5</v>
      </c>
      <c r="J25" s="332"/>
      <c r="K25" s="333"/>
      <c r="L25" s="338"/>
    </row>
    <row r="26" spans="1:13" ht="36.75" customHeight="1">
      <c r="A26" s="378"/>
      <c r="B26" s="38" t="s">
        <v>171</v>
      </c>
      <c r="C26" s="47" t="s">
        <v>177</v>
      </c>
      <c r="D26" s="28" t="s">
        <v>337</v>
      </c>
      <c r="E26" s="28">
        <v>10</v>
      </c>
      <c r="F26" s="25">
        <v>10</v>
      </c>
      <c r="G26" s="80"/>
      <c r="H26" s="80"/>
      <c r="I26" s="80"/>
      <c r="J26" s="28">
        <f>SUM(F26+I26)</f>
        <v>10</v>
      </c>
      <c r="K26" s="333"/>
      <c r="L26" s="338"/>
      <c r="M26" s="96"/>
    </row>
    <row r="27" spans="1:13" ht="17.25" customHeight="1">
      <c r="A27" s="378"/>
      <c r="B27" s="38" t="s">
        <v>108</v>
      </c>
      <c r="C27" s="47" t="s">
        <v>115</v>
      </c>
      <c r="D27" s="28" t="s">
        <v>401</v>
      </c>
      <c r="E27" s="28">
        <v>10</v>
      </c>
      <c r="F27" s="25">
        <v>10</v>
      </c>
      <c r="G27" s="80"/>
      <c r="H27" s="80"/>
      <c r="I27" s="80"/>
      <c r="J27" s="28">
        <f>SUM(F27+I27)</f>
        <v>10</v>
      </c>
      <c r="K27" s="333"/>
      <c r="L27" s="338"/>
      <c r="M27" s="450"/>
    </row>
    <row r="28" spans="1:13" ht="43.5" customHeight="1">
      <c r="A28" s="378"/>
      <c r="B28" s="409" t="s">
        <v>382</v>
      </c>
      <c r="C28" s="410"/>
      <c r="D28" s="277" t="s">
        <v>219</v>
      </c>
      <c r="E28" s="277">
        <v>30</v>
      </c>
      <c r="F28" s="52">
        <v>27</v>
      </c>
      <c r="G28" s="315"/>
      <c r="H28" s="233"/>
      <c r="I28" s="233"/>
      <c r="J28" s="66">
        <f>SUM(F28+I28)</f>
        <v>27</v>
      </c>
      <c r="K28" s="52">
        <f>J28</f>
        <v>27</v>
      </c>
      <c r="L28" s="338"/>
      <c r="M28" s="450"/>
    </row>
    <row r="29" spans="1:13" ht="60.75" customHeight="1" thickBot="1">
      <c r="A29" s="379"/>
      <c r="B29" s="53" t="s">
        <v>221</v>
      </c>
      <c r="C29" s="49" t="s">
        <v>187</v>
      </c>
      <c r="D29" s="29" t="s">
        <v>220</v>
      </c>
      <c r="E29" s="29">
        <v>20</v>
      </c>
      <c r="F29" s="50">
        <v>15</v>
      </c>
      <c r="G29" s="84"/>
      <c r="H29" s="84"/>
      <c r="I29" s="85"/>
      <c r="J29" s="29">
        <f>SUM(F29+I29)</f>
        <v>15</v>
      </c>
      <c r="K29" s="29">
        <f>J29</f>
        <v>15</v>
      </c>
      <c r="L29" s="339"/>
      <c r="M29" s="451"/>
    </row>
    <row r="30" spans="1:13" ht="1.5" customHeight="1">
      <c r="A30" s="130"/>
      <c r="B30" s="150"/>
      <c r="C30" s="133"/>
      <c r="D30" s="131"/>
      <c r="E30" s="132"/>
      <c r="F30" s="119"/>
      <c r="G30" s="308"/>
      <c r="H30" s="111"/>
      <c r="I30" s="113"/>
      <c r="J30" s="148"/>
      <c r="K30" s="148"/>
      <c r="L30" s="124"/>
      <c r="M30" s="110"/>
    </row>
    <row r="31" spans="1:13" ht="36" customHeight="1">
      <c r="A31" s="378" t="s">
        <v>224</v>
      </c>
      <c r="B31" s="390" t="s">
        <v>223</v>
      </c>
      <c r="C31" s="391"/>
      <c r="D31" s="282" t="s">
        <v>222</v>
      </c>
      <c r="E31" s="274">
        <v>10</v>
      </c>
      <c r="F31" s="122">
        <v>9</v>
      </c>
      <c r="G31" s="320"/>
      <c r="H31" s="243"/>
      <c r="I31" s="244"/>
      <c r="J31" s="135">
        <f>SUM(F31+I31)</f>
        <v>9</v>
      </c>
      <c r="K31" s="135">
        <f>J31</f>
        <v>9</v>
      </c>
      <c r="L31" s="338">
        <f>SUM(K31:K37)</f>
        <v>65</v>
      </c>
      <c r="M31" s="110"/>
    </row>
    <row r="32" spans="1:13" ht="29.25" customHeight="1">
      <c r="A32" s="378"/>
      <c r="B32" s="241" t="s">
        <v>257</v>
      </c>
      <c r="C32" s="70" t="s">
        <v>116</v>
      </c>
      <c r="D32" s="143" t="s">
        <v>227</v>
      </c>
      <c r="E32" s="135">
        <v>10</v>
      </c>
      <c r="F32" s="135">
        <v>0</v>
      </c>
      <c r="G32" s="144"/>
      <c r="H32" s="144"/>
      <c r="I32" s="146"/>
      <c r="J32" s="135">
        <f aca="true" t="shared" si="1" ref="J32:J37">SUM(F32+I32)</f>
        <v>0</v>
      </c>
      <c r="K32" s="28">
        <f>J32</f>
        <v>0</v>
      </c>
      <c r="L32" s="338"/>
      <c r="M32" s="102"/>
    </row>
    <row r="33" spans="1:12" ht="14.25" customHeight="1">
      <c r="A33" s="378"/>
      <c r="B33" s="356" t="s">
        <v>258</v>
      </c>
      <c r="C33" s="387" t="s">
        <v>117</v>
      </c>
      <c r="D33" s="30" t="s">
        <v>228</v>
      </c>
      <c r="E33" s="28">
        <v>5</v>
      </c>
      <c r="F33" s="28">
        <v>5</v>
      </c>
      <c r="G33" s="27" t="s">
        <v>414</v>
      </c>
      <c r="H33" s="28">
        <v>5</v>
      </c>
      <c r="I33" s="25">
        <v>5</v>
      </c>
      <c r="J33" s="333">
        <f>SUM(F33+I33+F34+I34-F35)</f>
        <v>20</v>
      </c>
      <c r="K33" s="333">
        <f>SUM(J33:J35)</f>
        <v>20</v>
      </c>
      <c r="L33" s="338"/>
    </row>
    <row r="34" spans="1:12" ht="13.5" customHeight="1">
      <c r="A34" s="378"/>
      <c r="B34" s="340"/>
      <c r="C34" s="342"/>
      <c r="D34" s="30" t="s">
        <v>225</v>
      </c>
      <c r="E34" s="28">
        <v>5</v>
      </c>
      <c r="F34" s="28">
        <v>5</v>
      </c>
      <c r="G34" s="27" t="s">
        <v>415</v>
      </c>
      <c r="H34" s="28">
        <v>5</v>
      </c>
      <c r="I34" s="25">
        <v>5</v>
      </c>
      <c r="J34" s="333"/>
      <c r="K34" s="333"/>
      <c r="L34" s="338"/>
    </row>
    <row r="35" spans="1:12" ht="28.5" customHeight="1">
      <c r="A35" s="378"/>
      <c r="B35" s="38" t="s">
        <v>110</v>
      </c>
      <c r="C35" s="47" t="s">
        <v>163</v>
      </c>
      <c r="D35" s="30" t="s">
        <v>226</v>
      </c>
      <c r="E35" s="28"/>
      <c r="F35" s="28">
        <v>0</v>
      </c>
      <c r="G35" s="310"/>
      <c r="H35" s="82"/>
      <c r="I35" s="82"/>
      <c r="J35" s="333"/>
      <c r="K35" s="333"/>
      <c r="L35" s="338"/>
    </row>
    <row r="36" spans="1:12" ht="53.25" customHeight="1">
      <c r="A36" s="378"/>
      <c r="B36" s="38" t="s">
        <v>259</v>
      </c>
      <c r="C36" s="47" t="s">
        <v>151</v>
      </c>
      <c r="D36" s="30" t="s">
        <v>229</v>
      </c>
      <c r="E36" s="28">
        <v>20</v>
      </c>
      <c r="F36" s="28">
        <v>16</v>
      </c>
      <c r="G36" s="82"/>
      <c r="H36" s="82"/>
      <c r="I36" s="83"/>
      <c r="J36" s="28">
        <f t="shared" si="1"/>
        <v>16</v>
      </c>
      <c r="K36" s="52">
        <f>J36</f>
        <v>16</v>
      </c>
      <c r="L36" s="338"/>
    </row>
    <row r="37" spans="1:12" ht="43.5" customHeight="1" thickBot="1">
      <c r="A37" s="379"/>
      <c r="B37" s="54" t="s">
        <v>260</v>
      </c>
      <c r="C37" s="212" t="s">
        <v>118</v>
      </c>
      <c r="D37" s="242" t="s">
        <v>230</v>
      </c>
      <c r="E37" s="50">
        <v>20</v>
      </c>
      <c r="F37" s="50">
        <v>20</v>
      </c>
      <c r="G37" s="246"/>
      <c r="H37" s="246"/>
      <c r="I37" s="85"/>
      <c r="J37" s="50">
        <f t="shared" si="1"/>
        <v>20</v>
      </c>
      <c r="K37" s="29">
        <f>J37</f>
        <v>20</v>
      </c>
      <c r="L37" s="339"/>
    </row>
    <row r="38" spans="1:12" ht="1.5" customHeight="1">
      <c r="A38" s="130"/>
      <c r="B38" s="121"/>
      <c r="C38" s="123"/>
      <c r="D38" s="156"/>
      <c r="E38" s="119"/>
      <c r="F38" s="119"/>
      <c r="G38" s="157"/>
      <c r="H38" s="157"/>
      <c r="I38" s="113"/>
      <c r="J38" s="119"/>
      <c r="K38" s="158"/>
      <c r="L38" s="124"/>
    </row>
    <row r="39" spans="1:12" ht="30" customHeight="1">
      <c r="A39" s="378" t="s">
        <v>232</v>
      </c>
      <c r="B39" s="283" t="s">
        <v>233</v>
      </c>
      <c r="C39" s="324" t="s">
        <v>420</v>
      </c>
      <c r="D39" s="285" t="s">
        <v>234</v>
      </c>
      <c r="E39" s="135">
        <v>10</v>
      </c>
      <c r="F39" s="122">
        <v>8</v>
      </c>
      <c r="G39" s="320"/>
      <c r="H39" s="250"/>
      <c r="I39" s="244"/>
      <c r="J39" s="135">
        <f aca="true" t="shared" si="2" ref="J39:J44">SUM(F39+I39)</f>
        <v>8</v>
      </c>
      <c r="K39" s="135">
        <f>J39</f>
        <v>8</v>
      </c>
      <c r="L39" s="338">
        <f>SUM(K39:K44)</f>
        <v>46</v>
      </c>
    </row>
    <row r="40" spans="1:12" ht="70.5" customHeight="1">
      <c r="A40" s="378"/>
      <c r="B40" s="69" t="s">
        <v>243</v>
      </c>
      <c r="C40" s="215" t="s">
        <v>182</v>
      </c>
      <c r="D40" s="143" t="s">
        <v>238</v>
      </c>
      <c r="E40" s="135">
        <v>10</v>
      </c>
      <c r="F40" s="135">
        <v>10</v>
      </c>
      <c r="G40" s="144"/>
      <c r="H40" s="145"/>
      <c r="I40" s="146"/>
      <c r="J40" s="135">
        <f t="shared" si="2"/>
        <v>10</v>
      </c>
      <c r="K40" s="52">
        <f>J40</f>
        <v>10</v>
      </c>
      <c r="L40" s="338"/>
    </row>
    <row r="41" spans="1:12" ht="51" customHeight="1">
      <c r="A41" s="378"/>
      <c r="B41" s="38" t="s">
        <v>244</v>
      </c>
      <c r="C41" s="216" t="s">
        <v>183</v>
      </c>
      <c r="D41" s="30" t="s">
        <v>239</v>
      </c>
      <c r="E41" s="25">
        <v>5</v>
      </c>
      <c r="F41" s="135">
        <v>4</v>
      </c>
      <c r="G41" s="140"/>
      <c r="H41" s="141"/>
      <c r="I41" s="140"/>
      <c r="J41" s="25">
        <f t="shared" si="2"/>
        <v>4</v>
      </c>
      <c r="K41" s="333">
        <f>SUM(J41:J42)</f>
        <v>9</v>
      </c>
      <c r="L41" s="338"/>
    </row>
    <row r="42" spans="1:12" ht="18.75" customHeight="1">
      <c r="A42" s="378"/>
      <c r="B42" s="38" t="s">
        <v>245</v>
      </c>
      <c r="C42" s="229" t="s">
        <v>33</v>
      </c>
      <c r="D42" s="30" t="s">
        <v>226</v>
      </c>
      <c r="E42" s="25">
        <v>5</v>
      </c>
      <c r="F42" s="135">
        <v>5</v>
      </c>
      <c r="G42" s="140"/>
      <c r="H42" s="141"/>
      <c r="I42" s="140"/>
      <c r="J42" s="28">
        <f t="shared" si="2"/>
        <v>5</v>
      </c>
      <c r="K42" s="333"/>
      <c r="L42" s="338"/>
    </row>
    <row r="43" spans="1:12" ht="33.75" customHeight="1">
      <c r="A43" s="378"/>
      <c r="B43" s="127" t="s">
        <v>246</v>
      </c>
      <c r="C43" s="219" t="s">
        <v>235</v>
      </c>
      <c r="D43" s="65" t="s">
        <v>236</v>
      </c>
      <c r="E43" s="66">
        <v>10</v>
      </c>
      <c r="F43" s="52">
        <v>10</v>
      </c>
      <c r="G43" s="88"/>
      <c r="H43" s="89"/>
      <c r="I43" s="90"/>
      <c r="J43" s="66">
        <f t="shared" si="2"/>
        <v>10</v>
      </c>
      <c r="K43" s="52">
        <f>J43</f>
        <v>10</v>
      </c>
      <c r="L43" s="338"/>
    </row>
    <row r="44" spans="1:12" ht="33.75" customHeight="1" thickBot="1">
      <c r="A44" s="379"/>
      <c r="B44" s="286" t="s">
        <v>237</v>
      </c>
      <c r="C44" s="287" t="s">
        <v>383</v>
      </c>
      <c r="D44" s="288" t="s">
        <v>237</v>
      </c>
      <c r="E44" s="29">
        <v>10</v>
      </c>
      <c r="F44" s="50">
        <v>9</v>
      </c>
      <c r="G44" s="316"/>
      <c r="H44" s="234"/>
      <c r="I44" s="235"/>
      <c r="J44" s="29">
        <f t="shared" si="2"/>
        <v>9</v>
      </c>
      <c r="K44" s="29">
        <f>J44</f>
        <v>9</v>
      </c>
      <c r="L44" s="339"/>
    </row>
    <row r="45" spans="1:13" ht="22.5" customHeight="1" thickBot="1">
      <c r="A45" s="166"/>
      <c r="B45" s="161"/>
      <c r="C45" s="169"/>
      <c r="D45" s="170"/>
      <c r="E45" s="105"/>
      <c r="G45" s="322" t="s">
        <v>399</v>
      </c>
      <c r="H45" s="247"/>
      <c r="I45" s="247"/>
      <c r="J45" s="247"/>
      <c r="K45" s="248"/>
      <c r="L45" s="249">
        <f>SUM(L4:L44)/10</f>
        <v>44.6</v>
      </c>
      <c r="M45" s="4"/>
    </row>
    <row r="46" spans="1:13" ht="66" customHeight="1" thickBot="1">
      <c r="A46" s="166"/>
      <c r="B46" s="161"/>
      <c r="C46" s="169"/>
      <c r="D46" s="170"/>
      <c r="E46" s="105"/>
      <c r="F46" s="107"/>
      <c r="G46" s="105"/>
      <c r="H46" s="170"/>
      <c r="I46" s="107"/>
      <c r="J46" s="105"/>
      <c r="K46" s="105"/>
      <c r="L46" s="107"/>
      <c r="M46" s="4"/>
    </row>
    <row r="47" spans="1:12" ht="15.75" customHeight="1" thickBot="1">
      <c r="A47" s="57"/>
      <c r="B47" s="126"/>
      <c r="C47" s="58"/>
      <c r="D47" s="59"/>
      <c r="E47" s="368" t="s">
        <v>124</v>
      </c>
      <c r="F47" s="368" t="s">
        <v>126</v>
      </c>
      <c r="G47" s="60"/>
      <c r="H47" s="368" t="s">
        <v>124</v>
      </c>
      <c r="I47" s="368" t="s">
        <v>126</v>
      </c>
      <c r="J47" s="368" t="s">
        <v>79</v>
      </c>
      <c r="K47" s="329" t="s">
        <v>145</v>
      </c>
      <c r="L47" s="329" t="s">
        <v>134</v>
      </c>
    </row>
    <row r="48" spans="1:12" ht="15.75" customHeight="1" thickBot="1">
      <c r="A48" s="389" t="s">
        <v>80</v>
      </c>
      <c r="B48" s="334" t="s">
        <v>12</v>
      </c>
      <c r="C48" s="336" t="s">
        <v>13</v>
      </c>
      <c r="D48" s="61"/>
      <c r="E48" s="369"/>
      <c r="F48" s="369"/>
      <c r="G48" s="62"/>
      <c r="H48" s="369"/>
      <c r="I48" s="369"/>
      <c r="J48" s="369"/>
      <c r="K48" s="330"/>
      <c r="L48" s="330"/>
    </row>
    <row r="49" spans="1:12" ht="15.75" customHeight="1" thickBot="1">
      <c r="A49" s="389"/>
      <c r="B49" s="335"/>
      <c r="C49" s="337"/>
      <c r="D49" s="63" t="s">
        <v>125</v>
      </c>
      <c r="E49" s="370"/>
      <c r="F49" s="370"/>
      <c r="G49" s="64" t="s">
        <v>125</v>
      </c>
      <c r="H49" s="370"/>
      <c r="I49" s="370"/>
      <c r="J49" s="370"/>
      <c r="K49" s="331"/>
      <c r="L49" s="331"/>
    </row>
    <row r="50" spans="1:12" ht="29.25" customHeight="1">
      <c r="A50" s="377" t="s">
        <v>231</v>
      </c>
      <c r="B50" s="289" t="s">
        <v>241</v>
      </c>
      <c r="C50" s="290" t="s">
        <v>384</v>
      </c>
      <c r="D50" s="291" t="s">
        <v>242</v>
      </c>
      <c r="E50" s="40">
        <v>10</v>
      </c>
      <c r="F50" s="40">
        <v>9</v>
      </c>
      <c r="G50" s="318"/>
      <c r="H50" s="236"/>
      <c r="I50" s="231"/>
      <c r="J50" s="32">
        <f>SUM(F50+I50)</f>
        <v>9</v>
      </c>
      <c r="K50" s="32">
        <f>J50</f>
        <v>9</v>
      </c>
      <c r="L50" s="380">
        <f>SUM(K50:K64)</f>
        <v>48</v>
      </c>
    </row>
    <row r="51" spans="1:13" ht="15" customHeight="1">
      <c r="A51" s="378"/>
      <c r="B51" s="340" t="s">
        <v>249</v>
      </c>
      <c r="C51" s="160" t="s">
        <v>139</v>
      </c>
      <c r="D51" s="417" t="s">
        <v>247</v>
      </c>
      <c r="E51" s="135"/>
      <c r="F51" s="55" t="s">
        <v>146</v>
      </c>
      <c r="G51" s="417" t="s">
        <v>416</v>
      </c>
      <c r="H51" s="135"/>
      <c r="I51" s="55" t="s">
        <v>147</v>
      </c>
      <c r="J51" s="135"/>
      <c r="K51" s="158"/>
      <c r="L51" s="338"/>
      <c r="M51" s="101"/>
    </row>
    <row r="52" spans="1:12" ht="27" customHeight="1">
      <c r="A52" s="378"/>
      <c r="B52" s="341"/>
      <c r="C52" s="47" t="s">
        <v>119</v>
      </c>
      <c r="D52" s="418"/>
      <c r="E52" s="28">
        <v>10</v>
      </c>
      <c r="F52" s="25">
        <v>10</v>
      </c>
      <c r="G52" s="418"/>
      <c r="H52" s="28">
        <v>10</v>
      </c>
      <c r="I52" s="25">
        <v>10</v>
      </c>
      <c r="J52" s="28">
        <f aca="true" t="shared" si="3" ref="J52:J59">SUM(F52+I52)</f>
        <v>20</v>
      </c>
      <c r="K52" s="332">
        <f>SUM(J52:J55)</f>
        <v>20</v>
      </c>
      <c r="L52" s="338"/>
    </row>
    <row r="53" spans="1:12" ht="14.25" customHeight="1">
      <c r="A53" s="378"/>
      <c r="B53" s="341"/>
      <c r="C53" s="47" t="s">
        <v>120</v>
      </c>
      <c r="D53" s="418"/>
      <c r="E53" s="44" t="s">
        <v>135</v>
      </c>
      <c r="F53" s="25"/>
      <c r="G53" s="418"/>
      <c r="H53" s="44" t="s">
        <v>135</v>
      </c>
      <c r="I53" s="25"/>
      <c r="J53" s="28">
        <f t="shared" si="3"/>
        <v>0</v>
      </c>
      <c r="K53" s="333"/>
      <c r="L53" s="338"/>
    </row>
    <row r="54" spans="1:12" ht="14.25" customHeight="1">
      <c r="A54" s="378"/>
      <c r="B54" s="341"/>
      <c r="C54" s="47" t="s">
        <v>152</v>
      </c>
      <c r="D54" s="418"/>
      <c r="E54" s="44" t="s">
        <v>136</v>
      </c>
      <c r="F54" s="25"/>
      <c r="G54" s="418"/>
      <c r="H54" s="44" t="s">
        <v>136</v>
      </c>
      <c r="I54" s="25"/>
      <c r="J54" s="28">
        <f t="shared" si="3"/>
        <v>0</v>
      </c>
      <c r="K54" s="333"/>
      <c r="L54" s="338"/>
    </row>
    <row r="55" spans="1:12" ht="14.25" customHeight="1">
      <c r="A55" s="378"/>
      <c r="B55" s="341"/>
      <c r="C55" s="133" t="s">
        <v>153</v>
      </c>
      <c r="D55" s="418"/>
      <c r="E55" s="44" t="s">
        <v>138</v>
      </c>
      <c r="F55" s="25"/>
      <c r="G55" s="418"/>
      <c r="H55" s="44" t="s">
        <v>138</v>
      </c>
      <c r="I55" s="25"/>
      <c r="J55" s="28">
        <f t="shared" si="3"/>
        <v>0</v>
      </c>
      <c r="K55" s="333"/>
      <c r="L55" s="338"/>
    </row>
    <row r="56" spans="1:12" ht="13.5" customHeight="1">
      <c r="A56" s="378"/>
      <c r="B56" s="341" t="s">
        <v>121</v>
      </c>
      <c r="C56" s="47" t="s">
        <v>154</v>
      </c>
      <c r="D56" s="418" t="s">
        <v>209</v>
      </c>
      <c r="E56" s="28">
        <v>4</v>
      </c>
      <c r="F56" s="25">
        <v>3</v>
      </c>
      <c r="G56" s="442"/>
      <c r="H56" s="162"/>
      <c r="I56" s="165"/>
      <c r="J56" s="28">
        <f t="shared" si="3"/>
        <v>3</v>
      </c>
      <c r="K56" s="333">
        <f>SUM(J56:J59)</f>
        <v>9</v>
      </c>
      <c r="L56" s="338"/>
    </row>
    <row r="57" spans="1:12" ht="15" customHeight="1">
      <c r="A57" s="378"/>
      <c r="B57" s="341"/>
      <c r="C57" s="47" t="s">
        <v>155</v>
      </c>
      <c r="D57" s="418"/>
      <c r="E57" s="28">
        <v>2</v>
      </c>
      <c r="F57" s="25">
        <v>2</v>
      </c>
      <c r="G57" s="442"/>
      <c r="H57" s="162"/>
      <c r="I57" s="165"/>
      <c r="J57" s="28">
        <f t="shared" si="3"/>
        <v>2</v>
      </c>
      <c r="K57" s="333"/>
      <c r="L57" s="338"/>
    </row>
    <row r="58" spans="1:12" ht="13.5" customHeight="1">
      <c r="A58" s="378"/>
      <c r="B58" s="341"/>
      <c r="C58" s="47" t="s">
        <v>156</v>
      </c>
      <c r="D58" s="418"/>
      <c r="E58" s="28">
        <v>2</v>
      </c>
      <c r="F58" s="25">
        <v>2</v>
      </c>
      <c r="G58" s="442"/>
      <c r="H58" s="162"/>
      <c r="I58" s="165"/>
      <c r="J58" s="28">
        <f t="shared" si="3"/>
        <v>2</v>
      </c>
      <c r="K58" s="333"/>
      <c r="L58" s="338"/>
    </row>
    <row r="59" spans="1:12" ht="15" customHeight="1">
      <c r="A59" s="378"/>
      <c r="B59" s="341"/>
      <c r="C59" s="47" t="s">
        <v>157</v>
      </c>
      <c r="D59" s="418"/>
      <c r="E59" s="28">
        <v>2</v>
      </c>
      <c r="F59" s="25">
        <v>2</v>
      </c>
      <c r="G59" s="442"/>
      <c r="H59" s="162"/>
      <c r="I59" s="165"/>
      <c r="J59" s="28">
        <f t="shared" si="3"/>
        <v>2</v>
      </c>
      <c r="K59" s="333"/>
      <c r="L59" s="338"/>
    </row>
    <row r="60" spans="1:12" ht="15.75" customHeight="1">
      <c r="A60" s="378"/>
      <c r="B60" s="341" t="s">
        <v>250</v>
      </c>
      <c r="C60" s="47" t="s">
        <v>140</v>
      </c>
      <c r="D60" s="418" t="s">
        <v>248</v>
      </c>
      <c r="E60" s="28">
        <v>5</v>
      </c>
      <c r="F60" s="25">
        <v>5</v>
      </c>
      <c r="G60" s="418" t="s">
        <v>417</v>
      </c>
      <c r="H60" s="28">
        <v>5</v>
      </c>
      <c r="I60" s="25">
        <v>5</v>
      </c>
      <c r="J60" s="28">
        <f>SUM(F60+I60)</f>
        <v>10</v>
      </c>
      <c r="K60" s="333">
        <f>SUM(J60:J64)</f>
        <v>10</v>
      </c>
      <c r="L60" s="338"/>
    </row>
    <row r="61" spans="1:12" ht="15" customHeight="1">
      <c r="A61" s="378"/>
      <c r="B61" s="341"/>
      <c r="C61" s="47" t="s">
        <v>141</v>
      </c>
      <c r="D61" s="418"/>
      <c r="E61" s="44" t="s">
        <v>136</v>
      </c>
      <c r="F61" s="25"/>
      <c r="G61" s="418"/>
      <c r="H61" s="44" t="s">
        <v>136</v>
      </c>
      <c r="I61" s="25"/>
      <c r="J61" s="28">
        <f aca="true" t="shared" si="4" ref="J61:J77">SUM(F61+I61)</f>
        <v>0</v>
      </c>
      <c r="K61" s="333"/>
      <c r="L61" s="338"/>
    </row>
    <row r="62" spans="1:12" ht="14.25" customHeight="1">
      <c r="A62" s="378"/>
      <c r="B62" s="341"/>
      <c r="C62" s="47" t="s">
        <v>142</v>
      </c>
      <c r="D62" s="418"/>
      <c r="E62" s="44" t="s">
        <v>137</v>
      </c>
      <c r="F62" s="25"/>
      <c r="G62" s="418"/>
      <c r="H62" s="44" t="s">
        <v>137</v>
      </c>
      <c r="I62" s="25"/>
      <c r="J62" s="28">
        <f t="shared" si="4"/>
        <v>0</v>
      </c>
      <c r="K62" s="333"/>
      <c r="L62" s="338"/>
    </row>
    <row r="63" spans="1:12" ht="27" customHeight="1">
      <c r="A63" s="378"/>
      <c r="B63" s="341"/>
      <c r="C63" s="47" t="s">
        <v>122</v>
      </c>
      <c r="D63" s="418"/>
      <c r="E63" s="44" t="s">
        <v>138</v>
      </c>
      <c r="F63" s="25"/>
      <c r="G63" s="418"/>
      <c r="H63" s="44" t="s">
        <v>138</v>
      </c>
      <c r="I63" s="25"/>
      <c r="J63" s="28">
        <f t="shared" si="4"/>
        <v>0</v>
      </c>
      <c r="K63" s="333"/>
      <c r="L63" s="338"/>
    </row>
    <row r="64" spans="1:12" ht="17.25" customHeight="1" thickBot="1">
      <c r="A64" s="379"/>
      <c r="B64" s="386"/>
      <c r="C64" s="49" t="s">
        <v>166</v>
      </c>
      <c r="D64" s="438"/>
      <c r="E64" s="56" t="s">
        <v>143</v>
      </c>
      <c r="F64" s="50"/>
      <c r="G64" s="438"/>
      <c r="H64" s="56" t="s">
        <v>143</v>
      </c>
      <c r="I64" s="50"/>
      <c r="J64" s="29">
        <f t="shared" si="4"/>
        <v>0</v>
      </c>
      <c r="K64" s="345"/>
      <c r="L64" s="339"/>
    </row>
    <row r="65" spans="1:12" ht="1.5" customHeight="1">
      <c r="A65" s="130"/>
      <c r="B65" s="121"/>
      <c r="C65" s="133"/>
      <c r="D65" s="163"/>
      <c r="E65" s="164"/>
      <c r="F65" s="119"/>
      <c r="G65" s="163"/>
      <c r="H65" s="164"/>
      <c r="I65" s="119"/>
      <c r="J65" s="148"/>
      <c r="K65" s="119"/>
      <c r="L65" s="124"/>
    </row>
    <row r="66" spans="1:12" ht="37.5" customHeight="1">
      <c r="A66" s="378" t="s">
        <v>240</v>
      </c>
      <c r="B66" s="355" t="s">
        <v>261</v>
      </c>
      <c r="C66" s="70" t="s">
        <v>158</v>
      </c>
      <c r="D66" s="417" t="s">
        <v>265</v>
      </c>
      <c r="E66" s="135">
        <v>13</v>
      </c>
      <c r="F66" s="122">
        <v>13</v>
      </c>
      <c r="G66" s="144"/>
      <c r="H66" s="145"/>
      <c r="I66" s="146"/>
      <c r="J66" s="135">
        <f t="shared" si="4"/>
        <v>13</v>
      </c>
      <c r="K66" s="371">
        <f>SUM(J66:J70)</f>
        <v>20</v>
      </c>
      <c r="L66" s="338">
        <f>SUM(K66:K77)</f>
        <v>56</v>
      </c>
    </row>
    <row r="67" spans="1:12" ht="27" customHeight="1">
      <c r="A67" s="378"/>
      <c r="B67" s="355"/>
      <c r="C67" s="136" t="s">
        <v>160</v>
      </c>
      <c r="D67" s="418"/>
      <c r="E67" s="44" t="s">
        <v>100</v>
      </c>
      <c r="F67" s="25"/>
      <c r="G67" s="82"/>
      <c r="H67" s="87"/>
      <c r="I67" s="83"/>
      <c r="J67" s="28">
        <f t="shared" si="4"/>
        <v>0</v>
      </c>
      <c r="K67" s="371"/>
      <c r="L67" s="338"/>
    </row>
    <row r="68" spans="1:12" ht="27" customHeight="1">
      <c r="A68" s="378"/>
      <c r="B68" s="340"/>
      <c r="C68" s="136" t="s">
        <v>161</v>
      </c>
      <c r="D68" s="418"/>
      <c r="E68" s="44" t="s">
        <v>144</v>
      </c>
      <c r="F68" s="25"/>
      <c r="G68" s="82"/>
      <c r="H68" s="87"/>
      <c r="I68" s="83"/>
      <c r="J68" s="28">
        <f t="shared" si="4"/>
        <v>0</v>
      </c>
      <c r="K68" s="371"/>
      <c r="L68" s="338"/>
    </row>
    <row r="69" spans="1:12" ht="41.25" customHeight="1">
      <c r="A69" s="378"/>
      <c r="B69" s="38" t="s">
        <v>123</v>
      </c>
      <c r="C69" s="47" t="s">
        <v>159</v>
      </c>
      <c r="D69" s="27" t="s">
        <v>206</v>
      </c>
      <c r="E69" s="28">
        <v>2</v>
      </c>
      <c r="F69" s="25">
        <v>2</v>
      </c>
      <c r="G69" s="82"/>
      <c r="H69" s="87"/>
      <c r="I69" s="83"/>
      <c r="J69" s="28">
        <f t="shared" si="4"/>
        <v>2</v>
      </c>
      <c r="K69" s="371"/>
      <c r="L69" s="338"/>
    </row>
    <row r="70" spans="1:12" ht="17.25" customHeight="1">
      <c r="A70" s="378"/>
      <c r="B70" s="38" t="s">
        <v>148</v>
      </c>
      <c r="C70" s="47" t="s">
        <v>170</v>
      </c>
      <c r="D70" s="27" t="s">
        <v>207</v>
      </c>
      <c r="E70" s="28">
        <v>5</v>
      </c>
      <c r="F70" s="25">
        <v>5</v>
      </c>
      <c r="G70" s="82"/>
      <c r="H70" s="87"/>
      <c r="I70" s="83"/>
      <c r="J70" s="28">
        <f t="shared" si="4"/>
        <v>5</v>
      </c>
      <c r="K70" s="332"/>
      <c r="L70" s="338"/>
    </row>
    <row r="71" spans="1:12" ht="14.25" customHeight="1">
      <c r="A71" s="378"/>
      <c r="B71" s="356" t="s">
        <v>262</v>
      </c>
      <c r="C71" s="387" t="s">
        <v>149</v>
      </c>
      <c r="D71" s="30" t="s">
        <v>266</v>
      </c>
      <c r="E71" s="28">
        <v>3</v>
      </c>
      <c r="F71" s="25">
        <v>3</v>
      </c>
      <c r="G71" s="27" t="s">
        <v>271</v>
      </c>
      <c r="H71" s="25">
        <v>2</v>
      </c>
      <c r="I71" s="25">
        <v>2</v>
      </c>
      <c r="J71" s="28">
        <f t="shared" si="4"/>
        <v>5</v>
      </c>
      <c r="K71" s="353">
        <f>SUM(J71:J76)</f>
        <v>18</v>
      </c>
      <c r="L71" s="338"/>
    </row>
    <row r="72" spans="1:12" ht="14.25" customHeight="1">
      <c r="A72" s="378"/>
      <c r="B72" s="355"/>
      <c r="C72" s="388"/>
      <c r="D72" s="30" t="s">
        <v>267</v>
      </c>
      <c r="E72" s="28">
        <v>3</v>
      </c>
      <c r="F72" s="25">
        <v>3</v>
      </c>
      <c r="G72" s="27" t="s">
        <v>272</v>
      </c>
      <c r="H72" s="25">
        <v>2</v>
      </c>
      <c r="I72" s="25">
        <v>2</v>
      </c>
      <c r="J72" s="28">
        <f t="shared" si="4"/>
        <v>5</v>
      </c>
      <c r="K72" s="371"/>
      <c r="L72" s="338"/>
    </row>
    <row r="73" spans="1:12" ht="14.25" customHeight="1">
      <c r="A73" s="378"/>
      <c r="B73" s="355"/>
      <c r="C73" s="388"/>
      <c r="D73" s="30" t="s">
        <v>268</v>
      </c>
      <c r="E73" s="28">
        <v>2</v>
      </c>
      <c r="F73" s="25">
        <v>2</v>
      </c>
      <c r="G73" s="27" t="s">
        <v>273</v>
      </c>
      <c r="H73" s="25">
        <v>1</v>
      </c>
      <c r="I73" s="25">
        <v>1</v>
      </c>
      <c r="J73" s="28">
        <f t="shared" si="4"/>
        <v>3</v>
      </c>
      <c r="K73" s="371"/>
      <c r="L73" s="338"/>
    </row>
    <row r="74" spans="1:12" ht="14.25" customHeight="1">
      <c r="A74" s="378"/>
      <c r="B74" s="355"/>
      <c r="C74" s="388"/>
      <c r="D74" s="30" t="s">
        <v>269</v>
      </c>
      <c r="E74" s="28">
        <v>2</v>
      </c>
      <c r="F74" s="25">
        <v>2</v>
      </c>
      <c r="G74" s="27" t="s">
        <v>274</v>
      </c>
      <c r="H74" s="25">
        <v>1</v>
      </c>
      <c r="I74" s="25">
        <v>1</v>
      </c>
      <c r="J74" s="28">
        <f t="shared" si="4"/>
        <v>3</v>
      </c>
      <c r="K74" s="371"/>
      <c r="L74" s="338"/>
    </row>
    <row r="75" spans="1:12" ht="14.25" customHeight="1">
      <c r="A75" s="378"/>
      <c r="B75" s="355"/>
      <c r="C75" s="388"/>
      <c r="D75" s="30" t="s">
        <v>270</v>
      </c>
      <c r="E75" s="28">
        <v>2</v>
      </c>
      <c r="F75" s="25">
        <v>2</v>
      </c>
      <c r="G75" s="27" t="s">
        <v>275</v>
      </c>
      <c r="H75" s="25">
        <v>1</v>
      </c>
      <c r="I75" s="25">
        <v>0</v>
      </c>
      <c r="J75" s="28">
        <f t="shared" si="4"/>
        <v>2</v>
      </c>
      <c r="K75" s="371"/>
      <c r="L75" s="338"/>
    </row>
    <row r="76" spans="1:13" ht="33.75" customHeight="1">
      <c r="A76" s="378"/>
      <c r="B76" s="355"/>
      <c r="C76" s="388"/>
      <c r="D76" s="92"/>
      <c r="E76" s="66"/>
      <c r="F76" s="52"/>
      <c r="G76" s="309" t="s">
        <v>276</v>
      </c>
      <c r="H76" s="52">
        <v>1</v>
      </c>
      <c r="I76" s="52">
        <v>0</v>
      </c>
      <c r="J76" s="66">
        <f>SUM(I76)</f>
        <v>0</v>
      </c>
      <c r="K76" s="371"/>
      <c r="L76" s="338"/>
      <c r="M76" s="101"/>
    </row>
    <row r="77" spans="1:13" ht="27.75" customHeight="1" thickBot="1">
      <c r="A77" s="379"/>
      <c r="B77" s="292" t="s">
        <v>263</v>
      </c>
      <c r="C77" s="293" t="s">
        <v>385</v>
      </c>
      <c r="D77" s="288" t="s">
        <v>264</v>
      </c>
      <c r="E77" s="294">
        <v>20</v>
      </c>
      <c r="F77" s="50">
        <v>18</v>
      </c>
      <c r="G77" s="317"/>
      <c r="H77" s="235"/>
      <c r="I77" s="235"/>
      <c r="J77" s="29">
        <f t="shared" si="4"/>
        <v>18</v>
      </c>
      <c r="K77" s="50">
        <f>J77</f>
        <v>18</v>
      </c>
      <c r="L77" s="339"/>
      <c r="M77" s="104"/>
    </row>
    <row r="78" spans="2:9" ht="1.5" customHeight="1">
      <c r="B78" s="73"/>
      <c r="C78" s="73"/>
      <c r="D78" s="73"/>
      <c r="E78" s="73"/>
      <c r="G78" s="312"/>
      <c r="H78" s="223"/>
      <c r="I78" s="223"/>
    </row>
    <row r="79" spans="1:13" ht="29.25" customHeight="1">
      <c r="A79" s="378" t="s">
        <v>277</v>
      </c>
      <c r="B79" s="390" t="s">
        <v>386</v>
      </c>
      <c r="C79" s="391"/>
      <c r="D79" s="285" t="s">
        <v>286</v>
      </c>
      <c r="E79" s="274">
        <v>10</v>
      </c>
      <c r="F79" s="122">
        <v>10</v>
      </c>
      <c r="G79" s="320"/>
      <c r="H79" s="250"/>
      <c r="I79" s="244"/>
      <c r="J79" s="148">
        <f>F79</f>
        <v>10</v>
      </c>
      <c r="K79" s="135">
        <f>J79</f>
        <v>10</v>
      </c>
      <c r="L79" s="325">
        <f>SUM(K79:K87)</f>
        <v>30</v>
      </c>
      <c r="M79" s="102" t="s">
        <v>179</v>
      </c>
    </row>
    <row r="80" spans="1:13" ht="17.25" customHeight="1">
      <c r="A80" s="378"/>
      <c r="B80" s="341" t="s">
        <v>279</v>
      </c>
      <c r="C80" s="155" t="s">
        <v>380</v>
      </c>
      <c r="D80" s="143" t="s">
        <v>278</v>
      </c>
      <c r="E80" s="135">
        <v>4</v>
      </c>
      <c r="F80" s="122">
        <v>4</v>
      </c>
      <c r="G80" s="144"/>
      <c r="H80" s="145"/>
      <c r="I80" s="146"/>
      <c r="J80" s="28">
        <f>SUM(F80+I80)</f>
        <v>4</v>
      </c>
      <c r="K80" s="371">
        <f>SUM(J80:J85)</f>
        <v>10</v>
      </c>
      <c r="L80" s="325"/>
      <c r="M80" s="102"/>
    </row>
    <row r="81" spans="1:12" ht="16.5" customHeight="1">
      <c r="A81" s="378"/>
      <c r="B81" s="341"/>
      <c r="C81" s="142" t="s">
        <v>0</v>
      </c>
      <c r="D81" s="30" t="s">
        <v>281</v>
      </c>
      <c r="E81" s="28">
        <v>2</v>
      </c>
      <c r="F81" s="25">
        <v>2</v>
      </c>
      <c r="G81" s="82"/>
      <c r="H81" s="87"/>
      <c r="I81" s="83"/>
      <c r="J81" s="28">
        <f>SUM(F81+I81)</f>
        <v>2</v>
      </c>
      <c r="K81" s="371"/>
      <c r="L81" s="326"/>
    </row>
    <row r="82" spans="1:12" ht="30" customHeight="1">
      <c r="A82" s="378"/>
      <c r="B82" s="341"/>
      <c r="C82" s="137" t="s">
        <v>1</v>
      </c>
      <c r="D82" s="30" t="s">
        <v>282</v>
      </c>
      <c r="E82" s="28">
        <v>2</v>
      </c>
      <c r="F82" s="25">
        <v>2</v>
      </c>
      <c r="G82" s="82"/>
      <c r="H82" s="87"/>
      <c r="I82" s="83"/>
      <c r="J82" s="28">
        <f>SUM(F82+I82)</f>
        <v>2</v>
      </c>
      <c r="K82" s="371"/>
      <c r="L82" s="326"/>
    </row>
    <row r="83" spans="1:12" ht="16.5" customHeight="1">
      <c r="A83" s="378"/>
      <c r="B83" s="341"/>
      <c r="C83" s="142" t="s">
        <v>2</v>
      </c>
      <c r="D83" s="30" t="s">
        <v>283</v>
      </c>
      <c r="E83" s="28">
        <v>2</v>
      </c>
      <c r="F83" s="25">
        <v>2</v>
      </c>
      <c r="G83" s="82"/>
      <c r="H83" s="87"/>
      <c r="I83" s="83"/>
      <c r="J83" s="28">
        <f>SUM(F83+I83)</f>
        <v>2</v>
      </c>
      <c r="K83" s="371"/>
      <c r="L83" s="326"/>
    </row>
    <row r="84" spans="1:12" ht="16.5" customHeight="1">
      <c r="A84" s="378"/>
      <c r="B84" s="341" t="s">
        <v>3</v>
      </c>
      <c r="C84" s="142" t="s">
        <v>4</v>
      </c>
      <c r="D84" s="30" t="s">
        <v>284</v>
      </c>
      <c r="E84" s="28">
        <v>5</v>
      </c>
      <c r="F84" s="25">
        <v>0</v>
      </c>
      <c r="G84" s="82"/>
      <c r="H84" s="87"/>
      <c r="I84" s="83"/>
      <c r="J84" s="353">
        <f>SUM(F84+F85)</f>
        <v>0</v>
      </c>
      <c r="K84" s="371"/>
      <c r="L84" s="326"/>
    </row>
    <row r="85" spans="1:12" ht="16.5" customHeight="1">
      <c r="A85" s="378"/>
      <c r="B85" s="341"/>
      <c r="C85" s="142" t="s">
        <v>5</v>
      </c>
      <c r="D85" s="30" t="s">
        <v>285</v>
      </c>
      <c r="E85" s="28">
        <v>5</v>
      </c>
      <c r="F85" s="25">
        <v>0</v>
      </c>
      <c r="G85" s="82"/>
      <c r="H85" s="87"/>
      <c r="I85" s="83"/>
      <c r="J85" s="332"/>
      <c r="K85" s="332"/>
      <c r="L85" s="326"/>
    </row>
    <row r="86" spans="1:12" ht="29.25" customHeight="1">
      <c r="A86" s="378"/>
      <c r="B86" s="384" t="s">
        <v>280</v>
      </c>
      <c r="C86" s="222" t="s">
        <v>189</v>
      </c>
      <c r="D86" s="220" t="s">
        <v>288</v>
      </c>
      <c r="E86" s="221">
        <v>10</v>
      </c>
      <c r="F86" s="52">
        <v>0</v>
      </c>
      <c r="G86" s="88"/>
      <c r="H86" s="89"/>
      <c r="I86" s="90"/>
      <c r="J86" s="28">
        <f aca="true" t="shared" si="5" ref="J86:J95">SUM(F86+I86)</f>
        <v>0</v>
      </c>
      <c r="K86" s="353">
        <f>SUM(J86:J87)</f>
        <v>10</v>
      </c>
      <c r="L86" s="327"/>
    </row>
    <row r="87" spans="1:12" ht="54" customHeight="1" thickBot="1">
      <c r="A87" s="379"/>
      <c r="B87" s="385"/>
      <c r="C87" s="251" t="s">
        <v>188</v>
      </c>
      <c r="D87" s="252" t="s">
        <v>226</v>
      </c>
      <c r="E87" s="253">
        <v>20</v>
      </c>
      <c r="F87" s="50">
        <v>10</v>
      </c>
      <c r="G87" s="84"/>
      <c r="H87" s="254"/>
      <c r="I87" s="85"/>
      <c r="J87" s="29">
        <f t="shared" si="5"/>
        <v>10</v>
      </c>
      <c r="K87" s="414"/>
      <c r="L87" s="328"/>
    </row>
    <row r="88" spans="1:12" s="73" customFormat="1" ht="1.5" customHeight="1">
      <c r="A88" s="166"/>
      <c r="B88" s="255"/>
      <c r="C88" s="255"/>
      <c r="D88" s="170"/>
      <c r="E88" s="105"/>
      <c r="F88" s="107"/>
      <c r="G88" s="105"/>
      <c r="H88" s="170"/>
      <c r="I88" s="107"/>
      <c r="J88" s="105"/>
      <c r="K88" s="107"/>
      <c r="L88" s="107"/>
    </row>
    <row r="89" spans="1:12" ht="39.75" customHeight="1">
      <c r="A89" s="411" t="s">
        <v>289</v>
      </c>
      <c r="B89" s="283" t="s">
        <v>287</v>
      </c>
      <c r="C89" s="284" t="s">
        <v>387</v>
      </c>
      <c r="D89" s="285" t="s">
        <v>290</v>
      </c>
      <c r="E89" s="135">
        <v>10</v>
      </c>
      <c r="F89" s="122">
        <v>10</v>
      </c>
      <c r="G89" s="320"/>
      <c r="H89" s="250"/>
      <c r="I89" s="244"/>
      <c r="J89" s="148">
        <f>F89</f>
        <v>10</v>
      </c>
      <c r="K89" s="135">
        <f>J89</f>
        <v>10</v>
      </c>
      <c r="L89" s="338">
        <f>SUM(K89:K92)</f>
        <v>27</v>
      </c>
    </row>
    <row r="90" spans="1:13" ht="56.25" customHeight="1">
      <c r="A90" s="412"/>
      <c r="B90" s="38" t="s">
        <v>6</v>
      </c>
      <c r="C90" s="47" t="s">
        <v>8</v>
      </c>
      <c r="D90" s="30" t="s">
        <v>291</v>
      </c>
      <c r="E90" s="28">
        <v>5</v>
      </c>
      <c r="F90" s="25">
        <v>5</v>
      </c>
      <c r="G90" s="82"/>
      <c r="H90" s="87"/>
      <c r="I90" s="83"/>
      <c r="J90" s="28">
        <f t="shared" si="5"/>
        <v>5</v>
      </c>
      <c r="K90" s="28">
        <f>J90</f>
        <v>5</v>
      </c>
      <c r="L90" s="338"/>
      <c r="M90" s="102" t="s">
        <v>180</v>
      </c>
    </row>
    <row r="91" spans="1:12" ht="42" customHeight="1">
      <c r="A91" s="412"/>
      <c r="B91" s="38" t="s">
        <v>7</v>
      </c>
      <c r="C91" s="47" t="s">
        <v>190</v>
      </c>
      <c r="D91" s="30" t="s">
        <v>292</v>
      </c>
      <c r="E91" s="28">
        <v>5</v>
      </c>
      <c r="F91" s="25">
        <v>4</v>
      </c>
      <c r="G91" s="82"/>
      <c r="H91" s="87"/>
      <c r="I91" s="83"/>
      <c r="J91" s="28">
        <f t="shared" si="5"/>
        <v>4</v>
      </c>
      <c r="K91" s="28">
        <f>J91</f>
        <v>4</v>
      </c>
      <c r="L91" s="338"/>
    </row>
    <row r="92" spans="1:12" ht="56.25" customHeight="1" thickBot="1">
      <c r="A92" s="413"/>
      <c r="B92" s="53" t="s">
        <v>83</v>
      </c>
      <c r="C92" s="49" t="s">
        <v>9</v>
      </c>
      <c r="D92" s="242" t="s">
        <v>293</v>
      </c>
      <c r="E92" s="29">
        <v>10</v>
      </c>
      <c r="F92" s="50">
        <v>8</v>
      </c>
      <c r="G92" s="84"/>
      <c r="H92" s="254"/>
      <c r="I92" s="85"/>
      <c r="J92" s="29">
        <f t="shared" si="5"/>
        <v>8</v>
      </c>
      <c r="K92" s="29">
        <f>J92</f>
        <v>8</v>
      </c>
      <c r="L92" s="339"/>
    </row>
    <row r="93" spans="1:12" ht="1.5" customHeight="1">
      <c r="A93" s="256"/>
      <c r="B93" s="176"/>
      <c r="C93" s="176"/>
      <c r="D93" s="170"/>
      <c r="E93" s="105"/>
      <c r="F93" s="107"/>
      <c r="G93" s="311"/>
      <c r="H93" s="167"/>
      <c r="I93" s="168"/>
      <c r="J93" s="105"/>
      <c r="K93" s="105"/>
      <c r="L93" s="107"/>
    </row>
    <row r="94" spans="1:12" ht="32.25" customHeight="1">
      <c r="A94" s="392" t="s">
        <v>294</v>
      </c>
      <c r="B94" s="69" t="s">
        <v>295</v>
      </c>
      <c r="C94" s="155" t="s">
        <v>11</v>
      </c>
      <c r="D94" s="143" t="s">
        <v>297</v>
      </c>
      <c r="E94" s="135">
        <v>20</v>
      </c>
      <c r="F94" s="122">
        <v>18</v>
      </c>
      <c r="G94" s="144"/>
      <c r="H94" s="145"/>
      <c r="I94" s="146"/>
      <c r="J94" s="135">
        <f t="shared" si="5"/>
        <v>18</v>
      </c>
      <c r="K94" s="332">
        <f>SUM(J94:J95)</f>
        <v>28</v>
      </c>
      <c r="L94" s="338">
        <f>SUM(K94:K96)</f>
        <v>37</v>
      </c>
    </row>
    <row r="95" spans="1:12" ht="26.25" customHeight="1">
      <c r="A95" s="392"/>
      <c r="B95" s="149" t="s">
        <v>109</v>
      </c>
      <c r="C95" s="159" t="s">
        <v>10</v>
      </c>
      <c r="D95" s="65" t="s">
        <v>206</v>
      </c>
      <c r="E95" s="66">
        <v>10</v>
      </c>
      <c r="F95" s="52">
        <v>10</v>
      </c>
      <c r="G95" s="88"/>
      <c r="H95" s="89"/>
      <c r="I95" s="90"/>
      <c r="J95" s="66">
        <f t="shared" si="5"/>
        <v>10</v>
      </c>
      <c r="K95" s="353"/>
      <c r="L95" s="338"/>
    </row>
    <row r="96" spans="1:12" ht="33.75" customHeight="1" thickBot="1">
      <c r="A96" s="393"/>
      <c r="B96" s="295" t="s">
        <v>296</v>
      </c>
      <c r="C96" s="296" t="s">
        <v>388</v>
      </c>
      <c r="D96" s="297" t="s">
        <v>298</v>
      </c>
      <c r="E96" s="29">
        <v>10</v>
      </c>
      <c r="F96" s="50">
        <v>9</v>
      </c>
      <c r="G96" s="316"/>
      <c r="H96" s="234"/>
      <c r="I96" s="235"/>
      <c r="J96" s="29">
        <f>SUM(F96+I96)</f>
        <v>9</v>
      </c>
      <c r="K96" s="29">
        <f>J96</f>
        <v>9</v>
      </c>
      <c r="L96" s="339"/>
    </row>
    <row r="97" spans="6:12" ht="26.25" customHeight="1" thickBot="1">
      <c r="F97" s="207" t="s">
        <v>398</v>
      </c>
      <c r="G97" s="207"/>
      <c r="H97" s="208"/>
      <c r="I97" s="208"/>
      <c r="J97" s="208"/>
      <c r="K97" s="209"/>
      <c r="L97" s="202">
        <f>SUM(L50:L96)/10</f>
        <v>19.8</v>
      </c>
    </row>
    <row r="98" spans="6:12" ht="26.25" customHeight="1" thickBot="1">
      <c r="F98" s="207" t="s">
        <v>397</v>
      </c>
      <c r="G98" s="207"/>
      <c r="H98" s="208"/>
      <c r="I98" s="208"/>
      <c r="J98" s="208"/>
      <c r="K98" s="209"/>
      <c r="L98" s="203">
        <f>SUM(L45+L97)</f>
        <v>64.4</v>
      </c>
    </row>
    <row r="99" ht="119.25" customHeight="1" thickBot="1">
      <c r="M99" s="102" t="s">
        <v>181</v>
      </c>
    </row>
    <row r="100" spans="1:12" ht="15" customHeight="1" thickBot="1">
      <c r="A100" s="57"/>
      <c r="B100" s="126"/>
      <c r="C100" s="58"/>
      <c r="D100" s="59"/>
      <c r="E100" s="368" t="s">
        <v>124</v>
      </c>
      <c r="F100" s="368" t="s">
        <v>126</v>
      </c>
      <c r="G100" s="60"/>
      <c r="H100" s="368" t="s">
        <v>124</v>
      </c>
      <c r="I100" s="368" t="s">
        <v>126</v>
      </c>
      <c r="J100" s="368" t="s">
        <v>79</v>
      </c>
      <c r="K100" s="329" t="s">
        <v>145</v>
      </c>
      <c r="L100" s="329" t="s">
        <v>134</v>
      </c>
    </row>
    <row r="101" spans="1:12" ht="15.75" customHeight="1" thickBot="1">
      <c r="A101" s="389" t="s">
        <v>80</v>
      </c>
      <c r="B101" s="334" t="s">
        <v>12</v>
      </c>
      <c r="C101" s="336" t="s">
        <v>13</v>
      </c>
      <c r="D101" s="61"/>
      <c r="E101" s="369"/>
      <c r="F101" s="369"/>
      <c r="G101" s="62"/>
      <c r="H101" s="369"/>
      <c r="I101" s="369"/>
      <c r="J101" s="369"/>
      <c r="K101" s="330"/>
      <c r="L101" s="330"/>
    </row>
    <row r="102" spans="1:12" ht="15.75" customHeight="1" thickBot="1">
      <c r="A102" s="389"/>
      <c r="B102" s="335"/>
      <c r="C102" s="337"/>
      <c r="D102" s="63" t="s">
        <v>125</v>
      </c>
      <c r="E102" s="370"/>
      <c r="F102" s="370"/>
      <c r="G102" s="64" t="s">
        <v>125</v>
      </c>
      <c r="H102" s="370"/>
      <c r="I102" s="370"/>
      <c r="J102" s="370"/>
      <c r="K102" s="331"/>
      <c r="L102" s="331"/>
    </row>
    <row r="103" spans="1:12" ht="16.5" customHeight="1">
      <c r="A103" s="377" t="s">
        <v>299</v>
      </c>
      <c r="B103" s="354" t="s">
        <v>300</v>
      </c>
      <c r="C103" s="408" t="s">
        <v>162</v>
      </c>
      <c r="D103" s="42"/>
      <c r="E103" s="32"/>
      <c r="F103" s="40" t="s">
        <v>86</v>
      </c>
      <c r="G103" s="32"/>
      <c r="H103" s="32"/>
      <c r="I103" s="40" t="s">
        <v>87</v>
      </c>
      <c r="J103" s="32"/>
      <c r="K103" s="34"/>
      <c r="L103" s="138"/>
    </row>
    <row r="104" spans="1:12" ht="18.75" customHeight="1">
      <c r="A104" s="378"/>
      <c r="B104" s="355"/>
      <c r="C104" s="388"/>
      <c r="D104" s="30" t="s">
        <v>304</v>
      </c>
      <c r="E104" s="28">
        <v>5</v>
      </c>
      <c r="F104" s="25">
        <v>5</v>
      </c>
      <c r="G104" s="27" t="s">
        <v>304</v>
      </c>
      <c r="H104" s="28">
        <v>5</v>
      </c>
      <c r="I104" s="25">
        <v>5</v>
      </c>
      <c r="J104" s="353">
        <f>SUM(F104:F106)+SUM(I104:I106)</f>
        <v>16</v>
      </c>
      <c r="K104" s="333">
        <f>SUM(J104:J107)</f>
        <v>24</v>
      </c>
      <c r="L104" s="350">
        <f>SUM(K104:K113)</f>
        <v>50</v>
      </c>
    </row>
    <row r="105" spans="1:12" ht="18.75" customHeight="1">
      <c r="A105" s="378"/>
      <c r="B105" s="355"/>
      <c r="C105" s="388"/>
      <c r="D105" s="30" t="s">
        <v>305</v>
      </c>
      <c r="E105" s="28">
        <v>2</v>
      </c>
      <c r="F105" s="25">
        <v>2</v>
      </c>
      <c r="G105" s="27" t="s">
        <v>305</v>
      </c>
      <c r="H105" s="28">
        <v>2</v>
      </c>
      <c r="I105" s="25">
        <v>2</v>
      </c>
      <c r="J105" s="371"/>
      <c r="K105" s="333"/>
      <c r="L105" s="350"/>
    </row>
    <row r="106" spans="1:12" ht="27.75" customHeight="1">
      <c r="A106" s="378"/>
      <c r="B106" s="340"/>
      <c r="C106" s="342"/>
      <c r="D106" s="30" t="s">
        <v>306</v>
      </c>
      <c r="E106" s="28">
        <v>1</v>
      </c>
      <c r="F106" s="25">
        <v>1</v>
      </c>
      <c r="G106" s="33" t="s">
        <v>306</v>
      </c>
      <c r="H106" s="28">
        <v>1</v>
      </c>
      <c r="I106" s="25">
        <v>1</v>
      </c>
      <c r="J106" s="332"/>
      <c r="K106" s="333"/>
      <c r="L106" s="350"/>
    </row>
    <row r="107" spans="1:12" ht="43.5" customHeight="1">
      <c r="A107" s="378"/>
      <c r="B107" s="38" t="s">
        <v>14</v>
      </c>
      <c r="C107" s="45" t="s">
        <v>15</v>
      </c>
      <c r="D107" s="30" t="s">
        <v>307</v>
      </c>
      <c r="E107" s="28">
        <v>4</v>
      </c>
      <c r="F107" s="25">
        <v>4</v>
      </c>
      <c r="G107" s="27" t="s">
        <v>307</v>
      </c>
      <c r="H107" s="28">
        <v>4</v>
      </c>
      <c r="I107" s="25">
        <v>4</v>
      </c>
      <c r="J107" s="28">
        <f aca="true" t="shared" si="6" ref="J107:J144">SUM(F107+I107)</f>
        <v>8</v>
      </c>
      <c r="K107" s="333"/>
      <c r="L107" s="350"/>
    </row>
    <row r="108" spans="1:12" ht="18" customHeight="1">
      <c r="A108" s="378"/>
      <c r="B108" s="356" t="s">
        <v>301</v>
      </c>
      <c r="C108" s="343" t="s">
        <v>34</v>
      </c>
      <c r="D108" s="30" t="s">
        <v>308</v>
      </c>
      <c r="E108" s="28">
        <v>2</v>
      </c>
      <c r="F108" s="25">
        <v>2</v>
      </c>
      <c r="G108" s="27" t="s">
        <v>308</v>
      </c>
      <c r="H108" s="28">
        <v>2</v>
      </c>
      <c r="I108" s="25">
        <v>2</v>
      </c>
      <c r="J108" s="353">
        <f>SUM(F108:F109)+SUM(I108:I109)</f>
        <v>6</v>
      </c>
      <c r="K108" s="333">
        <f>J108</f>
        <v>6</v>
      </c>
      <c r="L108" s="350"/>
    </row>
    <row r="109" spans="1:12" ht="23.25" customHeight="1">
      <c r="A109" s="378"/>
      <c r="B109" s="340"/>
      <c r="C109" s="343"/>
      <c r="D109" s="30" t="s">
        <v>267</v>
      </c>
      <c r="E109" s="28">
        <v>1</v>
      </c>
      <c r="F109" s="25">
        <v>1</v>
      </c>
      <c r="G109" s="27" t="s">
        <v>418</v>
      </c>
      <c r="H109" s="28">
        <v>1</v>
      </c>
      <c r="I109" s="25">
        <v>1</v>
      </c>
      <c r="J109" s="332"/>
      <c r="K109" s="333"/>
      <c r="L109" s="350"/>
    </row>
    <row r="110" spans="1:12" ht="29.25" customHeight="1">
      <c r="A110" s="378"/>
      <c r="B110" s="38" t="s">
        <v>302</v>
      </c>
      <c r="C110" s="134" t="s">
        <v>16</v>
      </c>
      <c r="D110" s="30" t="s">
        <v>309</v>
      </c>
      <c r="E110" s="28">
        <v>5</v>
      </c>
      <c r="F110" s="25">
        <v>5</v>
      </c>
      <c r="G110" s="27" t="s">
        <v>309</v>
      </c>
      <c r="H110" s="28">
        <v>5</v>
      </c>
      <c r="I110" s="25">
        <v>5</v>
      </c>
      <c r="J110" s="28">
        <f t="shared" si="6"/>
        <v>10</v>
      </c>
      <c r="K110" s="28">
        <f>J110</f>
        <v>10</v>
      </c>
      <c r="L110" s="350"/>
    </row>
    <row r="111" spans="1:12" ht="16.5" customHeight="1">
      <c r="A111" s="378"/>
      <c r="B111" s="356" t="s">
        <v>303</v>
      </c>
      <c r="C111" s="343" t="s">
        <v>17</v>
      </c>
      <c r="D111" s="30" t="s">
        <v>310</v>
      </c>
      <c r="E111" s="28">
        <v>6</v>
      </c>
      <c r="F111" s="25">
        <v>6</v>
      </c>
      <c r="G111" s="82"/>
      <c r="H111" s="87"/>
      <c r="I111" s="83"/>
      <c r="J111" s="353">
        <f>SUM(F111:F113)</f>
        <v>10</v>
      </c>
      <c r="K111" s="333">
        <f>J111</f>
        <v>10</v>
      </c>
      <c r="L111" s="350"/>
    </row>
    <row r="112" spans="1:12" ht="15.75" customHeight="1">
      <c r="A112" s="378"/>
      <c r="B112" s="355"/>
      <c r="C112" s="343"/>
      <c r="D112" s="30" t="s">
        <v>311</v>
      </c>
      <c r="E112" s="28">
        <v>2</v>
      </c>
      <c r="F112" s="25">
        <v>2</v>
      </c>
      <c r="G112" s="82"/>
      <c r="H112" s="87"/>
      <c r="I112" s="83"/>
      <c r="J112" s="371"/>
      <c r="K112" s="333"/>
      <c r="L112" s="350"/>
    </row>
    <row r="113" spans="1:12" ht="13.5" customHeight="1" thickBot="1">
      <c r="A113" s="379"/>
      <c r="B113" s="422"/>
      <c r="C113" s="344"/>
      <c r="D113" s="242" t="s">
        <v>312</v>
      </c>
      <c r="E113" s="29">
        <v>2</v>
      </c>
      <c r="F113" s="50">
        <v>2</v>
      </c>
      <c r="G113" s="84"/>
      <c r="H113" s="254"/>
      <c r="I113" s="85"/>
      <c r="J113" s="414"/>
      <c r="K113" s="345"/>
      <c r="L113" s="359"/>
    </row>
    <row r="114" spans="1:12" ht="1.5" customHeight="1">
      <c r="A114" s="257"/>
      <c r="B114" s="153"/>
      <c r="C114" s="123"/>
      <c r="D114" s="151"/>
      <c r="E114" s="148"/>
      <c r="F114" s="119"/>
      <c r="G114" s="308"/>
      <c r="H114" s="152"/>
      <c r="I114" s="113"/>
      <c r="J114" s="119"/>
      <c r="K114" s="119"/>
      <c r="L114" s="120"/>
    </row>
    <row r="115" spans="1:12" ht="16.5" customHeight="1" thickBot="1">
      <c r="A115" s="379" t="s">
        <v>313</v>
      </c>
      <c r="B115" s="381"/>
      <c r="C115" s="70" t="s">
        <v>88</v>
      </c>
      <c r="D115" s="143" t="s">
        <v>324</v>
      </c>
      <c r="E115" s="135">
        <v>10</v>
      </c>
      <c r="F115" s="122">
        <v>10</v>
      </c>
      <c r="G115" s="144"/>
      <c r="H115" s="145"/>
      <c r="I115" s="146"/>
      <c r="J115" s="135">
        <f t="shared" si="6"/>
        <v>10</v>
      </c>
      <c r="K115" s="332">
        <f>SUM(J115:J117)</f>
        <v>20</v>
      </c>
      <c r="L115" s="416">
        <f>SUM(K115:K122)</f>
        <v>38</v>
      </c>
    </row>
    <row r="116" spans="1:12" ht="16.5" customHeight="1" thickBot="1">
      <c r="A116" s="421"/>
      <c r="B116" s="382"/>
      <c r="C116" s="45" t="s">
        <v>89</v>
      </c>
      <c r="D116" s="30" t="s">
        <v>325</v>
      </c>
      <c r="E116" s="28">
        <v>7</v>
      </c>
      <c r="F116" s="25">
        <v>7</v>
      </c>
      <c r="G116" s="82"/>
      <c r="H116" s="87"/>
      <c r="I116" s="83"/>
      <c r="J116" s="28">
        <f t="shared" si="6"/>
        <v>7</v>
      </c>
      <c r="K116" s="333"/>
      <c r="L116" s="350"/>
    </row>
    <row r="117" spans="1:12" ht="16.5" customHeight="1" thickBot="1">
      <c r="A117" s="421"/>
      <c r="B117" s="382"/>
      <c r="C117" s="134" t="s">
        <v>90</v>
      </c>
      <c r="D117" s="30" t="s">
        <v>326</v>
      </c>
      <c r="E117" s="28">
        <v>3</v>
      </c>
      <c r="F117" s="25">
        <v>3</v>
      </c>
      <c r="G117" s="82"/>
      <c r="H117" s="87"/>
      <c r="I117" s="83"/>
      <c r="J117" s="28">
        <f t="shared" si="6"/>
        <v>3</v>
      </c>
      <c r="K117" s="333"/>
      <c r="L117" s="350"/>
    </row>
    <row r="118" spans="1:12" ht="12.75" customHeight="1" thickBot="1">
      <c r="A118" s="421"/>
      <c r="B118" s="341" t="s">
        <v>18</v>
      </c>
      <c r="C118" s="139"/>
      <c r="D118" s="30"/>
      <c r="E118" s="28"/>
      <c r="F118" s="25" t="s">
        <v>86</v>
      </c>
      <c r="G118" s="28"/>
      <c r="H118" s="28"/>
      <c r="I118" s="25" t="s">
        <v>87</v>
      </c>
      <c r="J118" s="28"/>
      <c r="K118" s="353">
        <f>SUM(J119:J122)</f>
        <v>18</v>
      </c>
      <c r="L118" s="350"/>
    </row>
    <row r="119" spans="1:12" ht="16.5" customHeight="1" thickBot="1">
      <c r="A119" s="421"/>
      <c r="B119" s="341"/>
      <c r="C119" s="134" t="s">
        <v>168</v>
      </c>
      <c r="D119" s="30" t="s">
        <v>327</v>
      </c>
      <c r="E119" s="28">
        <v>5</v>
      </c>
      <c r="F119" s="25">
        <v>5</v>
      </c>
      <c r="G119" s="27" t="s">
        <v>327</v>
      </c>
      <c r="H119" s="28">
        <v>5</v>
      </c>
      <c r="I119" s="25">
        <v>5</v>
      </c>
      <c r="J119" s="28">
        <f t="shared" si="6"/>
        <v>10</v>
      </c>
      <c r="K119" s="371"/>
      <c r="L119" s="350"/>
    </row>
    <row r="120" spans="1:12" ht="16.5" customHeight="1" thickBot="1">
      <c r="A120" s="421"/>
      <c r="B120" s="341"/>
      <c r="C120" s="47" t="s">
        <v>91</v>
      </c>
      <c r="D120" s="30" t="s">
        <v>267</v>
      </c>
      <c r="E120" s="28">
        <v>2</v>
      </c>
      <c r="F120" s="25">
        <v>2</v>
      </c>
      <c r="G120" s="27" t="s">
        <v>267</v>
      </c>
      <c r="H120" s="28">
        <v>2</v>
      </c>
      <c r="I120" s="25">
        <v>2</v>
      </c>
      <c r="J120" s="28">
        <f t="shared" si="6"/>
        <v>4</v>
      </c>
      <c r="K120" s="371"/>
      <c r="L120" s="350"/>
    </row>
    <row r="121" spans="1:12" ht="16.5" customHeight="1" thickBot="1">
      <c r="A121" s="421"/>
      <c r="B121" s="341"/>
      <c r="C121" s="47" t="s">
        <v>92</v>
      </c>
      <c r="D121" s="30" t="s">
        <v>268</v>
      </c>
      <c r="E121" s="28">
        <v>2</v>
      </c>
      <c r="F121" s="25">
        <v>2</v>
      </c>
      <c r="G121" s="27" t="s">
        <v>268</v>
      </c>
      <c r="H121" s="28">
        <v>2</v>
      </c>
      <c r="I121" s="25">
        <v>2</v>
      </c>
      <c r="J121" s="28">
        <f t="shared" si="6"/>
        <v>4</v>
      </c>
      <c r="K121" s="371"/>
      <c r="L121" s="350"/>
    </row>
    <row r="122" spans="1:12" ht="18" customHeight="1" thickBot="1">
      <c r="A122" s="421"/>
      <c r="B122" s="386"/>
      <c r="C122" s="212" t="s">
        <v>172</v>
      </c>
      <c r="D122" s="242" t="s">
        <v>269</v>
      </c>
      <c r="E122" s="29">
        <v>2</v>
      </c>
      <c r="F122" s="50">
        <v>0</v>
      </c>
      <c r="G122" s="84"/>
      <c r="H122" s="254"/>
      <c r="I122" s="85"/>
      <c r="J122" s="29">
        <f t="shared" si="6"/>
        <v>0</v>
      </c>
      <c r="K122" s="414"/>
      <c r="L122" s="359"/>
    </row>
    <row r="123" spans="1:12" ht="1.5" customHeight="1">
      <c r="A123" s="130"/>
      <c r="B123" s="121"/>
      <c r="C123" s="129"/>
      <c r="D123" s="151"/>
      <c r="E123" s="148"/>
      <c r="F123" s="119"/>
      <c r="G123" s="308"/>
      <c r="H123" s="152"/>
      <c r="I123" s="113"/>
      <c r="J123" s="148"/>
      <c r="K123" s="119"/>
      <c r="L123" s="120"/>
    </row>
    <row r="124" spans="1:12" ht="18.75" customHeight="1" thickBot="1">
      <c r="A124" s="379" t="s">
        <v>314</v>
      </c>
      <c r="B124" s="340" t="s">
        <v>19</v>
      </c>
      <c r="C124" s="423" t="s">
        <v>85</v>
      </c>
      <c r="D124" s="143" t="s">
        <v>328</v>
      </c>
      <c r="E124" s="135">
        <v>5</v>
      </c>
      <c r="F124" s="122">
        <v>5</v>
      </c>
      <c r="G124" s="144"/>
      <c r="H124" s="145"/>
      <c r="I124" s="146"/>
      <c r="J124" s="135">
        <f t="shared" si="6"/>
        <v>5</v>
      </c>
      <c r="K124" s="332">
        <f>SUM(J124:J127)</f>
        <v>12</v>
      </c>
      <c r="L124" s="325">
        <f>SUM(K124:K135)</f>
        <v>36</v>
      </c>
    </row>
    <row r="125" spans="1:12" ht="18.75" customHeight="1" thickBot="1">
      <c r="A125" s="421"/>
      <c r="B125" s="341"/>
      <c r="C125" s="423"/>
      <c r="D125" s="30" t="s">
        <v>305</v>
      </c>
      <c r="E125" s="28">
        <v>3</v>
      </c>
      <c r="F125" s="25">
        <v>3</v>
      </c>
      <c r="G125" s="82"/>
      <c r="H125" s="87"/>
      <c r="I125" s="83"/>
      <c r="J125" s="28">
        <f t="shared" si="6"/>
        <v>3</v>
      </c>
      <c r="K125" s="333"/>
      <c r="L125" s="326"/>
    </row>
    <row r="126" spans="1:12" ht="18.75" customHeight="1" thickBot="1">
      <c r="A126" s="421"/>
      <c r="B126" s="341"/>
      <c r="C126" s="423"/>
      <c r="D126" s="30" t="s">
        <v>306</v>
      </c>
      <c r="E126" s="28">
        <v>3</v>
      </c>
      <c r="F126" s="25">
        <v>2</v>
      </c>
      <c r="G126" s="82"/>
      <c r="H126" s="87"/>
      <c r="I126" s="83"/>
      <c r="J126" s="28">
        <f t="shared" si="6"/>
        <v>2</v>
      </c>
      <c r="K126" s="333"/>
      <c r="L126" s="326"/>
    </row>
    <row r="127" spans="1:12" ht="27.75" customHeight="1" thickBot="1">
      <c r="A127" s="421"/>
      <c r="B127" s="341"/>
      <c r="C127" s="424"/>
      <c r="D127" s="30" t="s">
        <v>329</v>
      </c>
      <c r="E127" s="28">
        <v>4</v>
      </c>
      <c r="F127" s="25">
        <v>2</v>
      </c>
      <c r="G127" s="82"/>
      <c r="H127" s="87"/>
      <c r="I127" s="83"/>
      <c r="J127" s="28">
        <f t="shared" si="6"/>
        <v>2</v>
      </c>
      <c r="K127" s="333"/>
      <c r="L127" s="326"/>
    </row>
    <row r="128" spans="1:12" ht="32.25" customHeight="1" thickBot="1">
      <c r="A128" s="421"/>
      <c r="B128" s="38" t="s">
        <v>20</v>
      </c>
      <c r="C128" s="47" t="s">
        <v>22</v>
      </c>
      <c r="D128" s="30" t="s">
        <v>330</v>
      </c>
      <c r="E128" s="28">
        <v>5</v>
      </c>
      <c r="F128" s="25">
        <v>5</v>
      </c>
      <c r="G128" s="82"/>
      <c r="H128" s="87"/>
      <c r="I128" s="83"/>
      <c r="J128" s="28">
        <f t="shared" si="6"/>
        <v>5</v>
      </c>
      <c r="K128" s="28">
        <f>J128</f>
        <v>5</v>
      </c>
      <c r="L128" s="326"/>
    </row>
    <row r="129" spans="1:12" ht="15.75" customHeight="1" thickBot="1">
      <c r="A129" s="421"/>
      <c r="B129" s="341" t="s">
        <v>21</v>
      </c>
      <c r="C129" s="343" t="s">
        <v>23</v>
      </c>
      <c r="D129" s="30" t="s">
        <v>336</v>
      </c>
      <c r="E129" s="28">
        <v>3</v>
      </c>
      <c r="F129" s="25">
        <v>3</v>
      </c>
      <c r="G129" s="82"/>
      <c r="H129" s="87"/>
      <c r="I129" s="83"/>
      <c r="J129" s="28">
        <f t="shared" si="6"/>
        <v>3</v>
      </c>
      <c r="K129" s="333">
        <f>SUM(J129:J133)</f>
        <v>9</v>
      </c>
      <c r="L129" s="326"/>
    </row>
    <row r="130" spans="1:12" ht="15.75" customHeight="1" thickBot="1">
      <c r="A130" s="421"/>
      <c r="B130" s="341"/>
      <c r="C130" s="343"/>
      <c r="D130" s="30" t="s">
        <v>331</v>
      </c>
      <c r="E130" s="28">
        <v>1</v>
      </c>
      <c r="F130" s="25">
        <v>1</v>
      </c>
      <c r="G130" s="82"/>
      <c r="H130" s="87"/>
      <c r="I130" s="83"/>
      <c r="J130" s="28">
        <f t="shared" si="6"/>
        <v>1</v>
      </c>
      <c r="K130" s="333"/>
      <c r="L130" s="326"/>
    </row>
    <row r="131" spans="1:12" ht="15.75" customHeight="1" thickBot="1">
      <c r="A131" s="421"/>
      <c r="B131" s="341"/>
      <c r="C131" s="343"/>
      <c r="D131" s="30" t="s">
        <v>332</v>
      </c>
      <c r="E131" s="28">
        <v>4</v>
      </c>
      <c r="F131" s="25">
        <v>4</v>
      </c>
      <c r="G131" s="82"/>
      <c r="H131" s="87"/>
      <c r="I131" s="83"/>
      <c r="J131" s="28">
        <f t="shared" si="6"/>
        <v>4</v>
      </c>
      <c r="K131" s="333"/>
      <c r="L131" s="326"/>
    </row>
    <row r="132" spans="1:12" ht="15.75" customHeight="1" thickBot="1">
      <c r="A132" s="421"/>
      <c r="B132" s="341"/>
      <c r="C132" s="343"/>
      <c r="D132" s="30" t="s">
        <v>333</v>
      </c>
      <c r="E132" s="28">
        <v>1</v>
      </c>
      <c r="F132" s="25">
        <v>0</v>
      </c>
      <c r="G132" s="82"/>
      <c r="H132" s="87"/>
      <c r="I132" s="83"/>
      <c r="J132" s="28">
        <f t="shared" si="6"/>
        <v>0</v>
      </c>
      <c r="K132" s="333"/>
      <c r="L132" s="326"/>
    </row>
    <row r="133" spans="1:12" ht="15.75" customHeight="1" thickBot="1">
      <c r="A133" s="421"/>
      <c r="B133" s="341"/>
      <c r="C133" s="343"/>
      <c r="D133" s="30" t="s">
        <v>334</v>
      </c>
      <c r="E133" s="28">
        <v>1</v>
      </c>
      <c r="F133" s="25">
        <v>1</v>
      </c>
      <c r="G133" s="82"/>
      <c r="H133" s="87"/>
      <c r="I133" s="83"/>
      <c r="J133" s="28">
        <f t="shared" si="6"/>
        <v>1</v>
      </c>
      <c r="K133" s="333"/>
      <c r="L133" s="326"/>
    </row>
    <row r="134" spans="1:12" ht="15.75" customHeight="1" thickBot="1">
      <c r="A134" s="421"/>
      <c r="B134" s="382"/>
      <c r="C134" s="343" t="s">
        <v>24</v>
      </c>
      <c r="D134" s="30" t="s">
        <v>335</v>
      </c>
      <c r="E134" s="28">
        <v>5</v>
      </c>
      <c r="F134" s="25">
        <v>5</v>
      </c>
      <c r="G134" s="82"/>
      <c r="H134" s="87"/>
      <c r="I134" s="83"/>
      <c r="J134" s="28">
        <f t="shared" si="6"/>
        <v>5</v>
      </c>
      <c r="K134" s="333">
        <f>SUM(J134:J135)</f>
        <v>10</v>
      </c>
      <c r="L134" s="326"/>
    </row>
    <row r="135" spans="1:12" ht="15.75" customHeight="1" thickBot="1">
      <c r="A135" s="421"/>
      <c r="B135" s="383"/>
      <c r="C135" s="344"/>
      <c r="D135" s="242" t="s">
        <v>267</v>
      </c>
      <c r="E135" s="29">
        <v>5</v>
      </c>
      <c r="F135" s="50">
        <v>5</v>
      </c>
      <c r="G135" s="84"/>
      <c r="H135" s="254"/>
      <c r="I135" s="85"/>
      <c r="J135" s="29">
        <f t="shared" si="6"/>
        <v>5</v>
      </c>
      <c r="K135" s="345"/>
      <c r="L135" s="328"/>
    </row>
    <row r="136" spans="1:13" ht="1.5" customHeight="1">
      <c r="A136" s="57"/>
      <c r="B136" s="125"/>
      <c r="C136" s="106"/>
      <c r="D136" s="106"/>
      <c r="E136" s="106"/>
      <c r="F136" s="106"/>
      <c r="G136" s="106"/>
      <c r="H136" s="105"/>
      <c r="I136" s="258"/>
      <c r="J136" s="258"/>
      <c r="K136" s="258"/>
      <c r="L136" s="258"/>
      <c r="M136" s="103">
        <v>250</v>
      </c>
    </row>
    <row r="137" spans="1:12" ht="15.75" customHeight="1">
      <c r="A137" s="330" t="s">
        <v>315</v>
      </c>
      <c r="B137" s="259" t="s">
        <v>95</v>
      </c>
      <c r="C137" s="214" t="s">
        <v>97</v>
      </c>
      <c r="D137" s="143" t="s">
        <v>321</v>
      </c>
      <c r="E137" s="135">
        <v>5</v>
      </c>
      <c r="F137" s="94">
        <v>5</v>
      </c>
      <c r="G137" s="260"/>
      <c r="H137" s="260"/>
      <c r="I137" s="260"/>
      <c r="J137" s="135">
        <f t="shared" si="6"/>
        <v>5</v>
      </c>
      <c r="K137" s="371">
        <f>SUM(G137:G139)+SUM(J137:J139)</f>
        <v>10</v>
      </c>
      <c r="L137" s="338">
        <f>SUM(K137:K144)</f>
        <v>39</v>
      </c>
    </row>
    <row r="138" spans="1:12" ht="15.75" customHeight="1">
      <c r="A138" s="330"/>
      <c r="B138" s="67" t="s">
        <v>94</v>
      </c>
      <c r="C138" s="45" t="s">
        <v>96</v>
      </c>
      <c r="D138" s="30" t="s">
        <v>206</v>
      </c>
      <c r="E138" s="28">
        <v>1</v>
      </c>
      <c r="F138" s="26">
        <v>1</v>
      </c>
      <c r="G138" s="80"/>
      <c r="H138" s="80"/>
      <c r="I138" s="80"/>
      <c r="J138" s="28">
        <f t="shared" si="6"/>
        <v>1</v>
      </c>
      <c r="K138" s="371"/>
      <c r="L138" s="338"/>
    </row>
    <row r="139" spans="1:12" ht="15.75" customHeight="1">
      <c r="A139" s="330"/>
      <c r="B139" s="67" t="s">
        <v>93</v>
      </c>
      <c r="C139" s="45" t="s">
        <v>98</v>
      </c>
      <c r="D139" s="30" t="s">
        <v>207</v>
      </c>
      <c r="E139" s="28">
        <v>4</v>
      </c>
      <c r="F139" s="26">
        <v>4</v>
      </c>
      <c r="G139" s="80"/>
      <c r="H139" s="80"/>
      <c r="I139" s="80"/>
      <c r="J139" s="28">
        <f t="shared" si="6"/>
        <v>4</v>
      </c>
      <c r="K139" s="332"/>
      <c r="L139" s="338"/>
    </row>
    <row r="140" spans="1:12" ht="14.25" customHeight="1">
      <c r="A140" s="330"/>
      <c r="B140" s="446"/>
      <c r="C140" s="343" t="s">
        <v>173</v>
      </c>
      <c r="D140" s="33" t="s">
        <v>322</v>
      </c>
      <c r="E140" s="28">
        <v>2</v>
      </c>
      <c r="F140" s="26">
        <v>2</v>
      </c>
      <c r="G140" s="27" t="s">
        <v>269</v>
      </c>
      <c r="H140" s="26">
        <v>2</v>
      </c>
      <c r="I140" s="26">
        <v>2</v>
      </c>
      <c r="J140" s="28">
        <f t="shared" si="6"/>
        <v>4</v>
      </c>
      <c r="K140" s="353">
        <f>SUM(G140:G142)+SUM(J140:J142)</f>
        <v>10</v>
      </c>
      <c r="L140" s="338"/>
    </row>
    <row r="141" spans="1:12" ht="14.25" customHeight="1">
      <c r="A141" s="330"/>
      <c r="B141" s="446"/>
      <c r="C141" s="343"/>
      <c r="D141" s="33" t="s">
        <v>267</v>
      </c>
      <c r="E141" s="28">
        <v>2</v>
      </c>
      <c r="F141" s="26">
        <v>2</v>
      </c>
      <c r="G141" s="27" t="s">
        <v>270</v>
      </c>
      <c r="H141" s="26">
        <v>2</v>
      </c>
      <c r="I141" s="26">
        <v>2</v>
      </c>
      <c r="J141" s="28">
        <f t="shared" si="6"/>
        <v>4</v>
      </c>
      <c r="K141" s="371"/>
      <c r="L141" s="338"/>
    </row>
    <row r="142" spans="1:13" ht="14.25" customHeight="1">
      <c r="A142" s="330"/>
      <c r="B142" s="446"/>
      <c r="C142" s="343"/>
      <c r="D142" s="33" t="s">
        <v>268</v>
      </c>
      <c r="E142" s="28">
        <v>2</v>
      </c>
      <c r="F142" s="26">
        <v>2</v>
      </c>
      <c r="G142" s="80"/>
      <c r="H142" s="80"/>
      <c r="I142" s="80"/>
      <c r="J142" s="28">
        <f t="shared" si="6"/>
        <v>2</v>
      </c>
      <c r="K142" s="332"/>
      <c r="L142" s="338"/>
      <c r="M142" s="186"/>
    </row>
    <row r="143" spans="1:13" ht="30" customHeight="1">
      <c r="A143" s="330"/>
      <c r="B143" s="444" t="s">
        <v>318</v>
      </c>
      <c r="C143" s="298" t="s">
        <v>319</v>
      </c>
      <c r="D143" s="299" t="s">
        <v>323</v>
      </c>
      <c r="E143" s="276">
        <v>10</v>
      </c>
      <c r="F143" s="26">
        <v>10</v>
      </c>
      <c r="G143" s="319"/>
      <c r="H143" s="237"/>
      <c r="I143" s="237"/>
      <c r="J143" s="28">
        <f t="shared" si="6"/>
        <v>10</v>
      </c>
      <c r="K143" s="333">
        <f>SUM(J143:J144)</f>
        <v>19</v>
      </c>
      <c r="L143" s="338"/>
      <c r="M143" s="186"/>
    </row>
    <row r="144" spans="1:13" ht="31.5" customHeight="1" thickBot="1">
      <c r="A144" s="331"/>
      <c r="B144" s="445"/>
      <c r="C144" s="300" t="s">
        <v>320</v>
      </c>
      <c r="D144" s="288" t="s">
        <v>226</v>
      </c>
      <c r="E144" s="279">
        <v>10</v>
      </c>
      <c r="F144" s="261">
        <v>9</v>
      </c>
      <c r="G144" s="321"/>
      <c r="H144" s="245"/>
      <c r="I144" s="245"/>
      <c r="J144" s="29">
        <f t="shared" si="6"/>
        <v>9</v>
      </c>
      <c r="K144" s="345"/>
      <c r="L144" s="339"/>
      <c r="M144" s="186"/>
    </row>
    <row r="145" spans="1:13" s="73" customFormat="1" ht="1.5" customHeight="1">
      <c r="A145" s="172"/>
      <c r="B145" s="175"/>
      <c r="C145" s="123"/>
      <c r="D145" s="151"/>
      <c r="E145" s="148"/>
      <c r="F145" s="112"/>
      <c r="G145" s="112"/>
      <c r="H145" s="112"/>
      <c r="I145" s="112"/>
      <c r="J145" s="148"/>
      <c r="K145" s="119"/>
      <c r="L145" s="124"/>
      <c r="M145" s="186"/>
    </row>
    <row r="146" spans="1:12" ht="31.5" customHeight="1" thickBot="1">
      <c r="A146" s="430" t="s">
        <v>392</v>
      </c>
      <c r="B146" s="69" t="s">
        <v>191</v>
      </c>
      <c r="C146" s="70" t="s">
        <v>99</v>
      </c>
      <c r="D146" s="143" t="s">
        <v>343</v>
      </c>
      <c r="E146" s="135">
        <v>10</v>
      </c>
      <c r="F146" s="122">
        <v>10</v>
      </c>
      <c r="G146" s="144"/>
      <c r="H146" s="145"/>
      <c r="I146" s="146"/>
      <c r="J146" s="135">
        <f aca="true" t="shared" si="7" ref="J146:J174">SUM(F146+I146)</f>
        <v>10</v>
      </c>
      <c r="K146" s="332">
        <f>SUM(J146:J148)</f>
        <v>17</v>
      </c>
      <c r="L146" s="325">
        <f>SUM(K146:K148)</f>
        <v>17</v>
      </c>
    </row>
    <row r="147" spans="1:12" ht="31.5" customHeight="1" thickBot="1">
      <c r="A147" s="431"/>
      <c r="B147" s="224" t="s">
        <v>192</v>
      </c>
      <c r="C147" s="225" t="s">
        <v>184</v>
      </c>
      <c r="D147" s="217" t="s">
        <v>344</v>
      </c>
      <c r="E147" s="226">
        <v>5</v>
      </c>
      <c r="F147" s="25">
        <v>5</v>
      </c>
      <c r="G147" s="82"/>
      <c r="H147" s="87"/>
      <c r="I147" s="83"/>
      <c r="J147" s="28">
        <f t="shared" si="7"/>
        <v>5</v>
      </c>
      <c r="K147" s="333"/>
      <c r="L147" s="326"/>
    </row>
    <row r="148" spans="1:12" ht="31.5" customHeight="1" thickBot="1">
      <c r="A148" s="431"/>
      <c r="B148" s="262" t="s">
        <v>193</v>
      </c>
      <c r="C148" s="263" t="s">
        <v>185</v>
      </c>
      <c r="D148" s="252" t="s">
        <v>345</v>
      </c>
      <c r="E148" s="253">
        <v>5</v>
      </c>
      <c r="F148" s="50">
        <v>2</v>
      </c>
      <c r="G148" s="84"/>
      <c r="H148" s="254"/>
      <c r="I148" s="85"/>
      <c r="J148" s="29">
        <f t="shared" si="7"/>
        <v>2</v>
      </c>
      <c r="K148" s="345"/>
      <c r="L148" s="328"/>
    </row>
    <row r="149" spans="1:12" s="73" customFormat="1" ht="1.5" customHeight="1">
      <c r="A149" s="265"/>
      <c r="B149" s="176"/>
      <c r="C149" s="176"/>
      <c r="D149" s="170"/>
      <c r="E149" s="105"/>
      <c r="F149" s="107"/>
      <c r="G149" s="105"/>
      <c r="H149" s="170"/>
      <c r="I149" s="107"/>
      <c r="J149" s="105"/>
      <c r="K149" s="107"/>
      <c r="L149" s="107"/>
    </row>
    <row r="150" spans="1:12" s="73" customFormat="1" ht="41.25" customHeight="1">
      <c r="A150" s="425" t="s">
        <v>316</v>
      </c>
      <c r="B150" s="269" t="s">
        <v>338</v>
      </c>
      <c r="C150" s="280" t="s">
        <v>389</v>
      </c>
      <c r="D150" s="285" t="s">
        <v>346</v>
      </c>
      <c r="E150" s="135">
        <v>10</v>
      </c>
      <c r="F150" s="122">
        <v>10</v>
      </c>
      <c r="G150" s="320"/>
      <c r="H150" s="250"/>
      <c r="I150" s="244"/>
      <c r="J150" s="148">
        <f t="shared" si="7"/>
        <v>10</v>
      </c>
      <c r="K150" s="122">
        <f>J150</f>
        <v>10</v>
      </c>
      <c r="L150" s="338">
        <f>SUM(K150:K153)</f>
        <v>39</v>
      </c>
    </row>
    <row r="151" spans="1:12" s="73" customFormat="1" ht="41.25" customHeight="1">
      <c r="A151" s="425"/>
      <c r="B151" s="301" t="s">
        <v>341</v>
      </c>
      <c r="C151" s="302" t="s">
        <v>342</v>
      </c>
      <c r="D151" s="303" t="s">
        <v>402</v>
      </c>
      <c r="E151" s="28">
        <v>10</v>
      </c>
      <c r="F151" s="25">
        <v>10</v>
      </c>
      <c r="G151" s="310"/>
      <c r="H151" s="179"/>
      <c r="I151" s="165"/>
      <c r="J151" s="66">
        <f t="shared" si="7"/>
        <v>10</v>
      </c>
      <c r="K151" s="25">
        <f>J151</f>
        <v>10</v>
      </c>
      <c r="L151" s="338"/>
    </row>
    <row r="152" spans="1:12" s="73" customFormat="1" ht="39.75" customHeight="1">
      <c r="A152" s="425"/>
      <c r="B152" s="46" t="s">
        <v>339</v>
      </c>
      <c r="C152" s="216" t="s">
        <v>186</v>
      </c>
      <c r="D152" s="228" t="s">
        <v>347</v>
      </c>
      <c r="E152" s="218">
        <v>10</v>
      </c>
      <c r="F152" s="25">
        <v>9</v>
      </c>
      <c r="G152" s="310"/>
      <c r="H152" s="179"/>
      <c r="I152" s="165"/>
      <c r="J152" s="66">
        <f t="shared" si="7"/>
        <v>9</v>
      </c>
      <c r="K152" s="25">
        <f>J152</f>
        <v>9</v>
      </c>
      <c r="L152" s="338"/>
    </row>
    <row r="153" spans="1:12" s="73" customFormat="1" ht="67.5" customHeight="1" thickBot="1">
      <c r="A153" s="426"/>
      <c r="B153" s="264" t="s">
        <v>340</v>
      </c>
      <c r="C153" s="212" t="s">
        <v>40</v>
      </c>
      <c r="D153" s="68" t="s">
        <v>348</v>
      </c>
      <c r="E153" s="50">
        <v>10</v>
      </c>
      <c r="F153" s="50">
        <v>10</v>
      </c>
      <c r="G153" s="316"/>
      <c r="H153" s="234"/>
      <c r="I153" s="235"/>
      <c r="J153" s="29">
        <f t="shared" si="7"/>
        <v>10</v>
      </c>
      <c r="K153" s="50">
        <f>J153</f>
        <v>10</v>
      </c>
      <c r="L153" s="339"/>
    </row>
    <row r="154" spans="1:12" s="73" customFormat="1" ht="1.5" customHeight="1">
      <c r="A154" s="265"/>
      <c r="B154" s="176"/>
      <c r="C154" s="176"/>
      <c r="D154" s="170"/>
      <c r="E154" s="105"/>
      <c r="F154" s="107"/>
      <c r="G154" s="105"/>
      <c r="H154" s="170"/>
      <c r="I154" s="107"/>
      <c r="J154" s="105"/>
      <c r="K154" s="107"/>
      <c r="L154" s="107"/>
    </row>
    <row r="155" spans="1:12" s="73" customFormat="1" ht="31.5" customHeight="1">
      <c r="A155" s="425" t="s">
        <v>317</v>
      </c>
      <c r="B155" s="340" t="s">
        <v>47</v>
      </c>
      <c r="C155" s="342" t="s">
        <v>49</v>
      </c>
      <c r="D155" s="213" t="s">
        <v>349</v>
      </c>
      <c r="E155" s="135">
        <v>12</v>
      </c>
      <c r="F155" s="122">
        <v>12</v>
      </c>
      <c r="G155" s="128" t="s">
        <v>325</v>
      </c>
      <c r="H155" s="122">
        <v>12</v>
      </c>
      <c r="I155" s="122">
        <v>0</v>
      </c>
      <c r="J155" s="135">
        <f>SUM(F155+I155)</f>
        <v>12</v>
      </c>
      <c r="K155" s="332">
        <f>SUM(J155:J157)</f>
        <v>28</v>
      </c>
      <c r="L155" s="346">
        <f>SUM(K155:K159)</f>
        <v>36</v>
      </c>
    </row>
    <row r="156" spans="1:12" s="73" customFormat="1" ht="27" customHeight="1">
      <c r="A156" s="425"/>
      <c r="B156" s="341"/>
      <c r="C156" s="343"/>
      <c r="D156" s="173" t="s">
        <v>326</v>
      </c>
      <c r="E156" s="28">
        <v>10</v>
      </c>
      <c r="F156" s="25">
        <v>10</v>
      </c>
      <c r="G156" s="27" t="s">
        <v>350</v>
      </c>
      <c r="H156" s="44" t="s">
        <v>144</v>
      </c>
      <c r="I156" s="25"/>
      <c r="J156" s="28">
        <f>SUM(F156+I156)</f>
        <v>10</v>
      </c>
      <c r="K156" s="333"/>
      <c r="L156" s="346"/>
    </row>
    <row r="157" spans="1:12" s="73" customFormat="1" ht="22.5" customHeight="1">
      <c r="A157" s="425"/>
      <c r="B157" s="341"/>
      <c r="C157" s="343"/>
      <c r="D157" s="173" t="s">
        <v>351</v>
      </c>
      <c r="E157" s="28">
        <v>6</v>
      </c>
      <c r="F157" s="25">
        <v>6</v>
      </c>
      <c r="G157" s="82"/>
      <c r="H157" s="87"/>
      <c r="I157" s="83"/>
      <c r="J157" s="28">
        <f>SUM(F157+I157)</f>
        <v>6</v>
      </c>
      <c r="K157" s="333"/>
      <c r="L157" s="346"/>
    </row>
    <row r="158" spans="1:12" s="73" customFormat="1" ht="27" customHeight="1">
      <c r="A158" s="425"/>
      <c r="B158" s="341" t="s">
        <v>48</v>
      </c>
      <c r="C158" s="343" t="s">
        <v>84</v>
      </c>
      <c r="D158" s="173" t="s">
        <v>352</v>
      </c>
      <c r="E158" s="28">
        <v>8</v>
      </c>
      <c r="F158" s="25"/>
      <c r="G158" s="27" t="s">
        <v>267</v>
      </c>
      <c r="H158" s="25">
        <v>2</v>
      </c>
      <c r="I158" s="25">
        <v>0</v>
      </c>
      <c r="J158" s="28">
        <f>SUM(F158+I158)</f>
        <v>0</v>
      </c>
      <c r="K158" s="333">
        <f>SUM(J158:J159)</f>
        <v>8</v>
      </c>
      <c r="L158" s="346"/>
    </row>
    <row r="159" spans="1:12" s="73" customFormat="1" ht="33" customHeight="1" thickBot="1">
      <c r="A159" s="426"/>
      <c r="B159" s="386"/>
      <c r="C159" s="344"/>
      <c r="D159" s="54" t="s">
        <v>268</v>
      </c>
      <c r="E159" s="56" t="s">
        <v>100</v>
      </c>
      <c r="F159" s="50">
        <v>8</v>
      </c>
      <c r="G159" s="306" t="s">
        <v>269</v>
      </c>
      <c r="H159" s="56" t="s">
        <v>144</v>
      </c>
      <c r="I159" s="50"/>
      <c r="J159" s="29">
        <f>SUM(F159+I159)</f>
        <v>8</v>
      </c>
      <c r="K159" s="345"/>
      <c r="L159" s="347"/>
    </row>
    <row r="160" spans="1:12" s="73" customFormat="1" ht="54.75" customHeight="1" thickBot="1">
      <c r="A160" s="180"/>
      <c r="B160" s="176"/>
      <c r="C160" s="176"/>
      <c r="D160" s="170"/>
      <c r="E160" s="105"/>
      <c r="F160" s="107"/>
      <c r="G160" s="207" t="s">
        <v>396</v>
      </c>
      <c r="H160" s="208"/>
      <c r="I160" s="208"/>
      <c r="J160" s="208"/>
      <c r="K160" s="209"/>
      <c r="L160" s="204">
        <f>SUM(J104:J159)/10</f>
        <v>25.5</v>
      </c>
    </row>
    <row r="161" spans="1:12" s="73" customFormat="1" ht="15" customHeight="1" thickBot="1">
      <c r="A161" s="58"/>
      <c r="B161" s="126"/>
      <c r="C161" s="58"/>
      <c r="D161" s="59"/>
      <c r="E161" s="368" t="s">
        <v>124</v>
      </c>
      <c r="F161" s="368" t="s">
        <v>126</v>
      </c>
      <c r="G161" s="60"/>
      <c r="H161" s="368" t="s">
        <v>124</v>
      </c>
      <c r="I161" s="368" t="s">
        <v>126</v>
      </c>
      <c r="J161" s="368" t="s">
        <v>79</v>
      </c>
      <c r="K161" s="329" t="s">
        <v>145</v>
      </c>
      <c r="L161" s="329" t="s">
        <v>134</v>
      </c>
    </row>
    <row r="162" spans="1:12" s="73" customFormat="1" ht="15" customHeight="1" thickBot="1">
      <c r="A162" s="389" t="s">
        <v>80</v>
      </c>
      <c r="B162" s="334" t="s">
        <v>12</v>
      </c>
      <c r="C162" s="336" t="s">
        <v>13</v>
      </c>
      <c r="D162" s="61"/>
      <c r="E162" s="369"/>
      <c r="F162" s="369"/>
      <c r="G162" s="62"/>
      <c r="H162" s="369"/>
      <c r="I162" s="369"/>
      <c r="J162" s="369"/>
      <c r="K162" s="330"/>
      <c r="L162" s="330"/>
    </row>
    <row r="163" spans="1:12" s="73" customFormat="1" ht="15" customHeight="1" thickBot="1">
      <c r="A163" s="389"/>
      <c r="B163" s="335"/>
      <c r="C163" s="337"/>
      <c r="D163" s="63" t="s">
        <v>125</v>
      </c>
      <c r="E163" s="370"/>
      <c r="F163" s="370"/>
      <c r="G163" s="64" t="s">
        <v>125</v>
      </c>
      <c r="H163" s="370"/>
      <c r="I163" s="370"/>
      <c r="J163" s="370"/>
      <c r="K163" s="331"/>
      <c r="L163" s="331"/>
    </row>
    <row r="164" spans="1:12" ht="16.5" customHeight="1">
      <c r="A164" s="433" t="s">
        <v>353</v>
      </c>
      <c r="B164" s="435" t="s">
        <v>28</v>
      </c>
      <c r="C164" s="415" t="s">
        <v>31</v>
      </c>
      <c r="D164" s="31" t="s">
        <v>363</v>
      </c>
      <c r="E164" s="32">
        <v>12</v>
      </c>
      <c r="F164" s="40">
        <v>12</v>
      </c>
      <c r="G164" s="78"/>
      <c r="H164" s="86"/>
      <c r="I164" s="79"/>
      <c r="J164" s="32">
        <f t="shared" si="7"/>
        <v>12</v>
      </c>
      <c r="K164" s="352">
        <f>SUM(F164:F168)</f>
        <v>16</v>
      </c>
      <c r="L164" s="349">
        <f>SUM(K164:K168)</f>
        <v>16</v>
      </c>
    </row>
    <row r="165" spans="1:12" ht="16.5" customHeight="1">
      <c r="A165" s="434"/>
      <c r="B165" s="341"/>
      <c r="C165" s="343"/>
      <c r="D165" s="30" t="s">
        <v>364</v>
      </c>
      <c r="E165" s="28">
        <v>4</v>
      </c>
      <c r="F165" s="25">
        <v>0</v>
      </c>
      <c r="G165" s="82"/>
      <c r="H165" s="87"/>
      <c r="I165" s="83"/>
      <c r="J165" s="28">
        <f t="shared" si="7"/>
        <v>0</v>
      </c>
      <c r="K165" s="333"/>
      <c r="L165" s="350"/>
    </row>
    <row r="166" spans="1:12" ht="21" customHeight="1">
      <c r="A166" s="434"/>
      <c r="B166" s="341"/>
      <c r="C166" s="343"/>
      <c r="D166" s="30" t="s">
        <v>365</v>
      </c>
      <c r="E166" s="28">
        <v>4</v>
      </c>
      <c r="F166" s="25"/>
      <c r="G166" s="82"/>
      <c r="H166" s="87"/>
      <c r="I166" s="83"/>
      <c r="J166" s="28">
        <f t="shared" si="7"/>
        <v>0</v>
      </c>
      <c r="K166" s="333"/>
      <c r="L166" s="350"/>
    </row>
    <row r="167" spans="1:12" ht="28.5" customHeight="1">
      <c r="A167" s="434"/>
      <c r="B167" s="38" t="s">
        <v>29</v>
      </c>
      <c r="C167" s="47" t="s">
        <v>22</v>
      </c>
      <c r="D167" s="30" t="s">
        <v>366</v>
      </c>
      <c r="E167" s="28">
        <v>5</v>
      </c>
      <c r="F167" s="25">
        <v>0</v>
      </c>
      <c r="G167" s="82"/>
      <c r="H167" s="87"/>
      <c r="I167" s="83"/>
      <c r="J167" s="28">
        <f t="shared" si="7"/>
        <v>0</v>
      </c>
      <c r="K167" s="333"/>
      <c r="L167" s="350"/>
    </row>
    <row r="168" spans="1:12" ht="33.75" customHeight="1">
      <c r="A168" s="434"/>
      <c r="B168" s="149" t="s">
        <v>30</v>
      </c>
      <c r="C168" s="147" t="s">
        <v>32</v>
      </c>
      <c r="D168" s="65" t="s">
        <v>367</v>
      </c>
      <c r="E168" s="66">
        <v>5</v>
      </c>
      <c r="F168" s="52">
        <v>4</v>
      </c>
      <c r="G168" s="88"/>
      <c r="H168" s="89"/>
      <c r="I168" s="90"/>
      <c r="J168" s="66">
        <f t="shared" si="7"/>
        <v>4</v>
      </c>
      <c r="K168" s="353"/>
      <c r="L168" s="351"/>
    </row>
    <row r="169" spans="1:12" s="73" customFormat="1" ht="1.5" customHeight="1" thickBot="1">
      <c r="A169" s="187"/>
      <c r="B169" s="150"/>
      <c r="C169" s="133"/>
      <c r="D169" s="151"/>
      <c r="E169" s="148"/>
      <c r="F169" s="119">
        <v>5</v>
      </c>
      <c r="G169" s="148"/>
      <c r="H169" s="163"/>
      <c r="I169" s="119"/>
      <c r="J169" s="148">
        <f t="shared" si="7"/>
        <v>5</v>
      </c>
      <c r="K169" s="119"/>
      <c r="L169" s="120"/>
    </row>
    <row r="170" spans="1:12" ht="18" customHeight="1">
      <c r="A170" s="428" t="s">
        <v>354</v>
      </c>
      <c r="B170" s="37" t="s">
        <v>35</v>
      </c>
      <c r="C170" s="39" t="s">
        <v>37</v>
      </c>
      <c r="D170" s="31" t="s">
        <v>368</v>
      </c>
      <c r="E170" s="32">
        <v>10</v>
      </c>
      <c r="F170" s="40">
        <v>10</v>
      </c>
      <c r="G170" s="78"/>
      <c r="H170" s="86"/>
      <c r="I170" s="79"/>
      <c r="J170" s="32">
        <f t="shared" si="7"/>
        <v>10</v>
      </c>
      <c r="K170" s="352">
        <f>SUM(J170:J171)</f>
        <v>20</v>
      </c>
      <c r="L170" s="441">
        <f>SUM(K170:K172)</f>
        <v>30</v>
      </c>
    </row>
    <row r="171" spans="1:12" ht="28.5" customHeight="1">
      <c r="A171" s="429"/>
      <c r="B171" s="38" t="s">
        <v>36</v>
      </c>
      <c r="C171" s="47" t="s">
        <v>38</v>
      </c>
      <c r="D171" s="30" t="s">
        <v>206</v>
      </c>
      <c r="E171" s="28">
        <v>10</v>
      </c>
      <c r="F171" s="25">
        <v>10</v>
      </c>
      <c r="G171" s="82"/>
      <c r="H171" s="87"/>
      <c r="I171" s="83"/>
      <c r="J171" s="28">
        <f t="shared" si="7"/>
        <v>10</v>
      </c>
      <c r="K171" s="333"/>
      <c r="L171" s="346"/>
    </row>
    <row r="172" spans="1:12" ht="33.75" customHeight="1">
      <c r="A172" s="429"/>
      <c r="B172" s="188"/>
      <c r="C172" s="227" t="s">
        <v>400</v>
      </c>
      <c r="D172" s="220" t="s">
        <v>369</v>
      </c>
      <c r="E172" s="221">
        <v>10</v>
      </c>
      <c r="F172" s="52">
        <v>10</v>
      </c>
      <c r="G172" s="88"/>
      <c r="H172" s="89"/>
      <c r="I172" s="90"/>
      <c r="J172" s="66">
        <f t="shared" si="7"/>
        <v>10</v>
      </c>
      <c r="K172" s="52">
        <f>J172</f>
        <v>10</v>
      </c>
      <c r="L172" s="346"/>
    </row>
    <row r="173" spans="1:12" s="73" customFormat="1" ht="1.5" customHeight="1" thickBot="1">
      <c r="A173" s="265"/>
      <c r="B173" s="197"/>
      <c r="C173" s="176"/>
      <c r="D173" s="170"/>
      <c r="E173" s="105"/>
      <c r="F173" s="107"/>
      <c r="G173" s="105"/>
      <c r="H173" s="170"/>
      <c r="I173" s="107"/>
      <c r="J173" s="105"/>
      <c r="K173" s="107"/>
      <c r="L173" s="196"/>
    </row>
    <row r="174" spans="1:12" ht="61.5" customHeight="1">
      <c r="A174" s="193" t="s">
        <v>408</v>
      </c>
      <c r="B174" s="189"/>
      <c r="C174" s="75" t="s">
        <v>39</v>
      </c>
      <c r="D174" s="190" t="s">
        <v>370</v>
      </c>
      <c r="E174" s="77">
        <v>10</v>
      </c>
      <c r="F174" s="51">
        <v>10</v>
      </c>
      <c r="G174" s="201"/>
      <c r="H174" s="191"/>
      <c r="I174" s="192"/>
      <c r="J174" s="77">
        <f t="shared" si="7"/>
        <v>10</v>
      </c>
      <c r="K174" s="51">
        <f>J174</f>
        <v>10</v>
      </c>
      <c r="L174" s="174">
        <f>K174</f>
        <v>10</v>
      </c>
    </row>
    <row r="175" spans="1:12" ht="1.5" customHeight="1" thickBot="1">
      <c r="A175" s="185"/>
      <c r="B175" s="181"/>
      <c r="C175" s="176"/>
      <c r="D175" s="151"/>
      <c r="E175" s="148"/>
      <c r="F175" s="119"/>
      <c r="G175" s="111"/>
      <c r="H175" s="152"/>
      <c r="I175" s="113"/>
      <c r="J175" s="148"/>
      <c r="K175" s="119"/>
      <c r="L175" s="120"/>
    </row>
    <row r="176" spans="1:12" ht="41.25" customHeight="1">
      <c r="A176" s="432" t="s">
        <v>355</v>
      </c>
      <c r="B176" s="354" t="s">
        <v>50</v>
      </c>
      <c r="C176" s="183" t="s">
        <v>101</v>
      </c>
      <c r="D176" s="42" t="s">
        <v>371</v>
      </c>
      <c r="E176" s="32">
        <v>14</v>
      </c>
      <c r="F176" s="40">
        <v>13</v>
      </c>
      <c r="G176" s="78"/>
      <c r="H176" s="78"/>
      <c r="I176" s="79"/>
      <c r="J176" s="32">
        <f>SUM(F176+I176)</f>
        <v>13</v>
      </c>
      <c r="K176" s="352">
        <f>SUM(J176:J177)</f>
        <v>19</v>
      </c>
      <c r="L176" s="349">
        <f>SUM(K176:K180)</f>
        <v>32</v>
      </c>
    </row>
    <row r="177" spans="1:12" ht="27.75" customHeight="1">
      <c r="A177" s="425"/>
      <c r="B177" s="340"/>
      <c r="C177" s="41" t="s">
        <v>102</v>
      </c>
      <c r="D177" s="43" t="s">
        <v>325</v>
      </c>
      <c r="E177" s="28">
        <v>6</v>
      </c>
      <c r="F177" s="25">
        <v>6</v>
      </c>
      <c r="G177" s="82"/>
      <c r="H177" s="82"/>
      <c r="I177" s="83"/>
      <c r="J177" s="28">
        <f>SUM(F177+I177)</f>
        <v>6</v>
      </c>
      <c r="K177" s="333"/>
      <c r="L177" s="350"/>
    </row>
    <row r="178" spans="1:12" ht="27" customHeight="1">
      <c r="A178" s="425"/>
      <c r="B178" s="440"/>
      <c r="C178" s="71" t="s">
        <v>103</v>
      </c>
      <c r="D178" s="30" t="s">
        <v>372</v>
      </c>
      <c r="E178" s="28">
        <v>6</v>
      </c>
      <c r="F178" s="25">
        <v>4</v>
      </c>
      <c r="G178" s="82"/>
      <c r="H178" s="82"/>
      <c r="I178" s="83"/>
      <c r="J178" s="28">
        <f>SUM(F178+I178)</f>
        <v>4</v>
      </c>
      <c r="K178" s="333">
        <f>SUM(J178:J179)</f>
        <v>8</v>
      </c>
      <c r="L178" s="350"/>
    </row>
    <row r="179" spans="1:12" ht="42" customHeight="1">
      <c r="A179" s="425"/>
      <c r="B179" s="381"/>
      <c r="C179" s="72" t="s">
        <v>104</v>
      </c>
      <c r="D179" s="30" t="s">
        <v>267</v>
      </c>
      <c r="E179" s="28">
        <v>4</v>
      </c>
      <c r="F179" s="25">
        <v>4</v>
      </c>
      <c r="G179" s="82"/>
      <c r="H179" s="82"/>
      <c r="I179" s="83"/>
      <c r="J179" s="28">
        <f>SUM(F179+I179)</f>
        <v>4</v>
      </c>
      <c r="K179" s="333"/>
      <c r="L179" s="350"/>
    </row>
    <row r="180" spans="1:12" ht="25.5" customHeight="1" thickBot="1">
      <c r="A180" s="425"/>
      <c r="B180" s="323" t="s">
        <v>419</v>
      </c>
      <c r="C180" s="184" t="s">
        <v>105</v>
      </c>
      <c r="D180" s="154" t="s">
        <v>373</v>
      </c>
      <c r="E180" s="66">
        <v>10</v>
      </c>
      <c r="F180" s="52">
        <v>5</v>
      </c>
      <c r="G180" s="88"/>
      <c r="H180" s="88"/>
      <c r="I180" s="90"/>
      <c r="J180" s="66">
        <f>SUM(F180+I180)</f>
        <v>5</v>
      </c>
      <c r="K180" s="52">
        <f>J180</f>
        <v>5</v>
      </c>
      <c r="L180" s="351"/>
    </row>
    <row r="181" spans="1:12" ht="25.5" customHeight="1" thickBot="1">
      <c r="A181" s="267"/>
      <c r="B181" s="194"/>
      <c r="C181" s="177"/>
      <c r="D181" s="178"/>
      <c r="E181" s="178"/>
      <c r="F181" s="268"/>
      <c r="G181" s="207" t="s">
        <v>394</v>
      </c>
      <c r="H181" s="208"/>
      <c r="I181" s="208"/>
      <c r="J181" s="208"/>
      <c r="K181" s="209"/>
      <c r="L181" s="198">
        <f>SUM(L164:L180)/10</f>
        <v>8.8</v>
      </c>
    </row>
    <row r="182" spans="1:12" ht="1.5" customHeight="1" thickBot="1">
      <c r="A182" s="266"/>
      <c r="B182" s="57"/>
      <c r="C182" s="176"/>
      <c r="D182" s="105"/>
      <c r="E182" s="105"/>
      <c r="F182" s="107"/>
      <c r="G182" s="207"/>
      <c r="H182" s="208"/>
      <c r="I182" s="208"/>
      <c r="J182" s="208"/>
      <c r="K182" s="209"/>
      <c r="L182" s="174"/>
    </row>
    <row r="183" spans="1:12" ht="27.75" customHeight="1">
      <c r="A183" s="372" t="s">
        <v>356</v>
      </c>
      <c r="B183" s="357" t="s">
        <v>390</v>
      </c>
      <c r="C183" s="358"/>
      <c r="D183" s="304" t="s">
        <v>359</v>
      </c>
      <c r="E183" s="32">
        <v>10</v>
      </c>
      <c r="F183" s="40">
        <v>10</v>
      </c>
      <c r="G183" s="230"/>
      <c r="H183" s="230"/>
      <c r="I183" s="231"/>
      <c r="J183" s="32">
        <f>SUM(F183+I183)</f>
        <v>10</v>
      </c>
      <c r="K183" s="352">
        <f>SUM(J183:J184)</f>
        <v>18</v>
      </c>
      <c r="L183" s="439">
        <f>SUM(J183:J186)</f>
        <v>38</v>
      </c>
    </row>
    <row r="184" spans="1:12" ht="27.75" customHeight="1">
      <c r="A184" s="373"/>
      <c r="B184" s="375" t="s">
        <v>391</v>
      </c>
      <c r="C184" s="376"/>
      <c r="D184" s="305" t="s">
        <v>206</v>
      </c>
      <c r="E184" s="28">
        <v>10</v>
      </c>
      <c r="F184" s="25">
        <v>8</v>
      </c>
      <c r="G184" s="162"/>
      <c r="H184" s="162"/>
      <c r="I184" s="165"/>
      <c r="J184" s="28">
        <f>SUM(F184+I184)</f>
        <v>8</v>
      </c>
      <c r="K184" s="333"/>
      <c r="L184" s="326"/>
    </row>
    <row r="185" spans="1:12" ht="41.25" customHeight="1">
      <c r="A185" s="373"/>
      <c r="B185" s="341" t="s">
        <v>25</v>
      </c>
      <c r="C185" s="47" t="s">
        <v>26</v>
      </c>
      <c r="D185" s="30" t="s">
        <v>360</v>
      </c>
      <c r="E185" s="28">
        <v>10</v>
      </c>
      <c r="F185" s="25">
        <v>10</v>
      </c>
      <c r="G185" s="82"/>
      <c r="H185" s="87"/>
      <c r="I185" s="83"/>
      <c r="J185" s="28">
        <f>SUM(F185+I185)</f>
        <v>10</v>
      </c>
      <c r="K185" s="25">
        <f>J185</f>
        <v>10</v>
      </c>
      <c r="L185" s="326"/>
    </row>
    <row r="186" spans="1:12" ht="30.75" customHeight="1">
      <c r="A186" s="374"/>
      <c r="B186" s="356"/>
      <c r="C186" s="147" t="s">
        <v>27</v>
      </c>
      <c r="D186" s="65" t="s">
        <v>361</v>
      </c>
      <c r="E186" s="66">
        <v>10</v>
      </c>
      <c r="F186" s="52">
        <v>10</v>
      </c>
      <c r="G186" s="88"/>
      <c r="H186" s="89"/>
      <c r="I186" s="90"/>
      <c r="J186" s="66">
        <f>SUM(F186+I186)</f>
        <v>10</v>
      </c>
      <c r="K186" s="52">
        <f>J186</f>
        <v>10</v>
      </c>
      <c r="L186" s="327"/>
    </row>
    <row r="187" spans="1:12" s="73" customFormat="1" ht="1.5" customHeight="1" thickBot="1">
      <c r="A187" s="172"/>
      <c r="B187" s="181"/>
      <c r="C187" s="176"/>
      <c r="D187" s="182"/>
      <c r="E187" s="148"/>
      <c r="F187" s="119"/>
      <c r="G187" s="148"/>
      <c r="H187" s="148"/>
      <c r="I187" s="119"/>
      <c r="J187" s="148"/>
      <c r="K187" s="119"/>
      <c r="L187" s="120"/>
    </row>
    <row r="188" spans="1:12" ht="28.5" customHeight="1">
      <c r="A188" s="360" t="s">
        <v>357</v>
      </c>
      <c r="B188" s="37" t="s">
        <v>41</v>
      </c>
      <c r="C188" s="39" t="s">
        <v>43</v>
      </c>
      <c r="D188" s="31" t="s">
        <v>374</v>
      </c>
      <c r="E188" s="32">
        <v>10</v>
      </c>
      <c r="F188" s="40">
        <v>6</v>
      </c>
      <c r="G188" s="78"/>
      <c r="H188" s="86"/>
      <c r="I188" s="79"/>
      <c r="J188" s="32">
        <f>SUM(F188+I188)</f>
        <v>6</v>
      </c>
      <c r="K188" s="352">
        <f>SUM(J188:J189)</f>
        <v>6</v>
      </c>
      <c r="L188" s="349">
        <f>SUM(K188:K190)</f>
        <v>11</v>
      </c>
    </row>
    <row r="189" spans="1:12" ht="27.75" customHeight="1">
      <c r="A189" s="361"/>
      <c r="B189" s="38" t="s">
        <v>42</v>
      </c>
      <c r="C189" s="47" t="s">
        <v>44</v>
      </c>
      <c r="D189" s="30" t="s">
        <v>206</v>
      </c>
      <c r="E189" s="28">
        <v>5</v>
      </c>
      <c r="F189" s="25">
        <v>0</v>
      </c>
      <c r="G189" s="82"/>
      <c r="H189" s="87"/>
      <c r="I189" s="83"/>
      <c r="J189" s="28">
        <f>SUM(F189+I189)</f>
        <v>0</v>
      </c>
      <c r="K189" s="333"/>
      <c r="L189" s="350"/>
    </row>
    <row r="190" spans="1:12" ht="28.5" customHeight="1">
      <c r="A190" s="427"/>
      <c r="B190" s="149" t="s">
        <v>46</v>
      </c>
      <c r="C190" s="147" t="s">
        <v>45</v>
      </c>
      <c r="D190" s="65" t="s">
        <v>375</v>
      </c>
      <c r="E190" s="66">
        <v>5</v>
      </c>
      <c r="F190" s="52">
        <v>5</v>
      </c>
      <c r="G190" s="88"/>
      <c r="H190" s="89"/>
      <c r="I190" s="90"/>
      <c r="J190" s="66">
        <f>SUM(F190+I190)</f>
        <v>5</v>
      </c>
      <c r="K190" s="52">
        <f>J190</f>
        <v>5</v>
      </c>
      <c r="L190" s="351"/>
    </row>
    <row r="191" spans="1:12" s="73" customFormat="1" ht="1.5" customHeight="1" thickBot="1">
      <c r="A191" s="171"/>
      <c r="B191" s="150"/>
      <c r="C191" s="133"/>
      <c r="D191" s="151"/>
      <c r="E191" s="148"/>
      <c r="F191" s="119"/>
      <c r="G191" s="148"/>
      <c r="H191" s="163"/>
      <c r="I191" s="119"/>
      <c r="J191" s="148"/>
      <c r="K191" s="119"/>
      <c r="L191" s="120"/>
    </row>
    <row r="192" spans="1:12" ht="15.75" customHeight="1">
      <c r="A192" s="360" t="s">
        <v>358</v>
      </c>
      <c r="B192" s="37"/>
      <c r="C192" s="39" t="s">
        <v>51</v>
      </c>
      <c r="D192" s="42" t="s">
        <v>376</v>
      </c>
      <c r="E192" s="32">
        <v>20</v>
      </c>
      <c r="F192" s="40">
        <v>13</v>
      </c>
      <c r="G192" s="78"/>
      <c r="H192" s="78"/>
      <c r="I192" s="79"/>
      <c r="J192" s="32">
        <f>SUM(F192+I192)</f>
        <v>13</v>
      </c>
      <c r="K192" s="40">
        <f>J192</f>
        <v>13</v>
      </c>
      <c r="L192" s="349">
        <f>SUM(K192:K195)</f>
        <v>34</v>
      </c>
    </row>
    <row r="193" spans="1:12" ht="25.5" customHeight="1">
      <c r="A193" s="361"/>
      <c r="B193" s="38"/>
      <c r="C193" s="47" t="s">
        <v>409</v>
      </c>
      <c r="D193" s="43" t="s">
        <v>377</v>
      </c>
      <c r="E193" s="28">
        <v>10</v>
      </c>
      <c r="F193" s="25">
        <v>10</v>
      </c>
      <c r="G193" s="82"/>
      <c r="H193" s="82"/>
      <c r="I193" s="83"/>
      <c r="J193" s="28">
        <f>SUM(F193+I193)</f>
        <v>10</v>
      </c>
      <c r="K193" s="25">
        <f>J193</f>
        <v>10</v>
      </c>
      <c r="L193" s="350"/>
    </row>
    <row r="194" spans="1:12" ht="38.25" customHeight="1">
      <c r="A194" s="361"/>
      <c r="B194" s="38"/>
      <c r="C194" s="47" t="s">
        <v>425</v>
      </c>
      <c r="D194" s="43" t="s">
        <v>378</v>
      </c>
      <c r="E194" s="28">
        <v>10</v>
      </c>
      <c r="F194" s="25">
        <v>1</v>
      </c>
      <c r="G194" s="82"/>
      <c r="H194" s="82"/>
      <c r="I194" s="83"/>
      <c r="J194" s="28">
        <f>SUM(F194+I194)</f>
        <v>1</v>
      </c>
      <c r="K194" s="25">
        <f>J194</f>
        <v>1</v>
      </c>
      <c r="L194" s="350"/>
    </row>
    <row r="195" spans="1:12" ht="28.5" customHeight="1" thickBot="1">
      <c r="A195" s="362"/>
      <c r="B195" s="53"/>
      <c r="C195" s="49" t="s">
        <v>52</v>
      </c>
      <c r="D195" s="68" t="s">
        <v>379</v>
      </c>
      <c r="E195" s="29">
        <v>10</v>
      </c>
      <c r="F195" s="50">
        <v>10</v>
      </c>
      <c r="G195" s="84"/>
      <c r="H195" s="84"/>
      <c r="I195" s="85"/>
      <c r="J195" s="29">
        <f>SUM(F195+I195)</f>
        <v>10</v>
      </c>
      <c r="K195" s="50">
        <f>J195</f>
        <v>10</v>
      </c>
      <c r="L195" s="359"/>
    </row>
    <row r="196" spans="1:13" ht="21" customHeight="1" thickBot="1">
      <c r="A196" s="73"/>
      <c r="B196" s="74"/>
      <c r="C196" s="75"/>
      <c r="D196" s="76"/>
      <c r="E196" s="77">
        <f>SUM(E5:E195)</f>
        <v>1140</v>
      </c>
      <c r="F196" s="77">
        <f>SUM(F5:F195)-2*F35</f>
        <v>984</v>
      </c>
      <c r="G196" s="77"/>
      <c r="H196" s="77">
        <f>SUM(H5:H195)</f>
        <v>110</v>
      </c>
      <c r="I196" s="77">
        <f>SUM(I5:I195)</f>
        <v>91</v>
      </c>
      <c r="J196" s="29">
        <f>SUM(F196+I196)</f>
        <v>1075</v>
      </c>
      <c r="K196" s="66">
        <f>SUM(G196+J196)</f>
        <v>1075</v>
      </c>
      <c r="L196" s="95">
        <f>K196</f>
        <v>1075</v>
      </c>
      <c r="M196" s="91"/>
    </row>
    <row r="197" spans="1:12" ht="30.75" customHeight="1" thickBot="1">
      <c r="A197" s="366" t="s">
        <v>176</v>
      </c>
      <c r="B197" s="367"/>
      <c r="C197" s="367"/>
      <c r="D197" s="367"/>
      <c r="E197" s="367"/>
      <c r="F197" s="367"/>
      <c r="G197" s="207" t="s">
        <v>395</v>
      </c>
      <c r="H197" s="210"/>
      <c r="I197" s="210"/>
      <c r="J197" s="210"/>
      <c r="K197" s="211"/>
      <c r="L197" s="205">
        <f>SUM(L183:L195)/10</f>
        <v>8.3</v>
      </c>
    </row>
    <row r="198" spans="1:12" ht="30.75" customHeight="1" thickBot="1">
      <c r="A198" s="199"/>
      <c r="B198" s="200"/>
      <c r="C198" s="200"/>
      <c r="D198" s="200"/>
      <c r="E198" s="200"/>
      <c r="F198" s="200"/>
      <c r="G198" s="207" t="s">
        <v>362</v>
      </c>
      <c r="H198" s="210"/>
      <c r="I198" s="210"/>
      <c r="J198" s="210"/>
      <c r="K198" s="211"/>
      <c r="L198" s="205">
        <f>SUM(L98+L160+L181+L197)</f>
        <v>107</v>
      </c>
    </row>
    <row r="199" spans="1:13" s="1" customFormat="1" ht="6" customHeight="1">
      <c r="A199" s="195"/>
      <c r="B199" s="195"/>
      <c r="C199" s="195"/>
      <c r="D199" s="195"/>
      <c r="E199" s="195"/>
      <c r="F199" s="195"/>
      <c r="G199" s="195"/>
      <c r="H199" s="195"/>
      <c r="I199" s="195"/>
      <c r="J199" s="195"/>
      <c r="K199" s="195"/>
      <c r="L199" s="195"/>
      <c r="M199" s="206"/>
    </row>
    <row r="200" spans="1:13" ht="19.5" customHeight="1">
      <c r="A200" s="365" t="s">
        <v>393</v>
      </c>
      <c r="B200" s="365"/>
      <c r="C200" s="365"/>
      <c r="D200" s="365"/>
      <c r="E200" s="365"/>
      <c r="F200" s="365"/>
      <c r="G200" s="365"/>
      <c r="H200" s="365"/>
      <c r="I200" s="365"/>
      <c r="J200" s="365"/>
      <c r="K200" s="365"/>
      <c r="L200" s="365"/>
      <c r="M200" s="4"/>
    </row>
    <row r="201" spans="1:13" ht="13.5" customHeight="1">
      <c r="A201" s="363"/>
      <c r="B201" s="363"/>
      <c r="C201" s="363"/>
      <c r="D201" s="363"/>
      <c r="E201" s="363"/>
      <c r="F201" s="363"/>
      <c r="G201" s="363"/>
      <c r="H201" s="363"/>
      <c r="I201" s="363"/>
      <c r="J201" s="363"/>
      <c r="K201" s="363"/>
      <c r="L201" s="363"/>
      <c r="M201" s="4"/>
    </row>
    <row r="202" ht="26.25" customHeight="1">
      <c r="B202" s="24"/>
    </row>
    <row r="203" spans="2:12" ht="26.25" customHeight="1">
      <c r="B203" s="364" t="s">
        <v>194</v>
      </c>
      <c r="C203" s="364"/>
      <c r="D203" s="364"/>
      <c r="E203" s="364"/>
      <c r="F203" s="364"/>
      <c r="G203" s="364"/>
      <c r="H203" s="364"/>
      <c r="I203" s="364"/>
      <c r="J203" s="364"/>
      <c r="K203" s="364"/>
      <c r="L203" s="364"/>
    </row>
    <row r="204" spans="2:12" ht="67.5" customHeight="1">
      <c r="B204" s="348" t="s">
        <v>421</v>
      </c>
      <c r="C204" s="348"/>
      <c r="D204" s="348"/>
      <c r="E204" s="348"/>
      <c r="F204" s="348"/>
      <c r="G204" s="348"/>
      <c r="H204" s="348"/>
      <c r="I204" s="348"/>
      <c r="J204" s="348"/>
      <c r="K204" s="348"/>
      <c r="L204" s="348"/>
    </row>
    <row r="205" spans="2:12" ht="42.75" customHeight="1">
      <c r="B205" s="348" t="s">
        <v>407</v>
      </c>
      <c r="C205" s="348"/>
      <c r="D205" s="348"/>
      <c r="E205" s="348"/>
      <c r="F205" s="348"/>
      <c r="G205" s="348"/>
      <c r="H205" s="348"/>
      <c r="I205" s="348"/>
      <c r="J205" s="348"/>
      <c r="K205" s="348"/>
      <c r="L205" s="348"/>
    </row>
    <row r="206" spans="2:12" ht="41.25" customHeight="1">
      <c r="B206" s="348" t="s">
        <v>195</v>
      </c>
      <c r="C206" s="348"/>
      <c r="D206" s="348"/>
      <c r="E206" s="348"/>
      <c r="F206" s="348"/>
      <c r="G206" s="348"/>
      <c r="H206" s="348"/>
      <c r="I206" s="348"/>
      <c r="J206" s="348"/>
      <c r="K206" s="348"/>
      <c r="L206" s="348"/>
    </row>
    <row r="207" spans="2:12" ht="60" customHeight="1">
      <c r="B207" s="348" t="s">
        <v>422</v>
      </c>
      <c r="C207" s="348"/>
      <c r="D207" s="348"/>
      <c r="E207" s="348"/>
      <c r="F207" s="348"/>
      <c r="G207" s="348"/>
      <c r="H207" s="348"/>
      <c r="I207" s="348"/>
      <c r="J207" s="348"/>
      <c r="K207" s="348"/>
      <c r="L207" s="348"/>
    </row>
    <row r="208" spans="2:12" ht="58.5" customHeight="1">
      <c r="B208" s="348" t="s">
        <v>196</v>
      </c>
      <c r="C208" s="348"/>
      <c r="D208" s="348"/>
      <c r="E208" s="348"/>
      <c r="F208" s="348"/>
      <c r="G208" s="348"/>
      <c r="H208" s="348"/>
      <c r="I208" s="348"/>
      <c r="J208" s="348"/>
      <c r="K208" s="348"/>
      <c r="L208" s="348"/>
    </row>
    <row r="209" spans="2:12" ht="26.25" customHeight="1">
      <c r="B209" s="348" t="s">
        <v>197</v>
      </c>
      <c r="C209" s="348"/>
      <c r="D209" s="348"/>
      <c r="E209" s="348"/>
      <c r="F209" s="348"/>
      <c r="G209" s="348"/>
      <c r="H209" s="348"/>
      <c r="I209" s="348"/>
      <c r="J209" s="348"/>
      <c r="K209" s="348"/>
      <c r="L209" s="348"/>
    </row>
    <row r="210" spans="2:12" ht="26.25" customHeight="1">
      <c r="B210" s="348" t="s">
        <v>423</v>
      </c>
      <c r="C210" s="348"/>
      <c r="D210" s="348"/>
      <c r="E210" s="348"/>
      <c r="F210" s="348"/>
      <c r="G210" s="348"/>
      <c r="H210" s="348"/>
      <c r="I210" s="348"/>
      <c r="J210" s="348"/>
      <c r="K210" s="348"/>
      <c r="L210" s="348"/>
    </row>
    <row r="211" spans="2:12" ht="26.25" customHeight="1">
      <c r="B211" s="348"/>
      <c r="C211" s="348"/>
      <c r="D211" s="348"/>
      <c r="E211" s="348"/>
      <c r="F211" s="348"/>
      <c r="G211" s="348"/>
      <c r="H211" s="348"/>
      <c r="I211" s="348"/>
      <c r="J211" s="348"/>
      <c r="K211" s="348"/>
      <c r="L211" s="348"/>
    </row>
    <row r="212" spans="2:12" ht="26.25" customHeight="1">
      <c r="B212" s="348"/>
      <c r="C212" s="348"/>
      <c r="D212" s="348"/>
      <c r="E212" s="348"/>
      <c r="F212" s="348"/>
      <c r="G212" s="348"/>
      <c r="H212" s="348"/>
      <c r="I212" s="348"/>
      <c r="J212" s="348"/>
      <c r="K212" s="348"/>
      <c r="L212" s="348"/>
    </row>
    <row r="213" spans="2:12" ht="26.25" customHeight="1">
      <c r="B213" s="348"/>
      <c r="C213" s="348"/>
      <c r="D213" s="348"/>
      <c r="E213" s="348"/>
      <c r="F213" s="348"/>
      <c r="G213" s="348"/>
      <c r="H213" s="348"/>
      <c r="I213" s="348"/>
      <c r="J213" s="348"/>
      <c r="K213" s="348"/>
      <c r="L213" s="348"/>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6.25" customHeight="1">
      <c r="B223" s="24"/>
    </row>
    <row r="224" ht="27" customHeight="1">
      <c r="B224" s="4"/>
    </row>
    <row r="225" ht="25.5" customHeight="1">
      <c r="B225" s="4"/>
    </row>
  </sheetData>
  <sheetProtection/>
  <mergeCells count="203">
    <mergeCell ref="L146:L148"/>
    <mergeCell ref="M27:M29"/>
    <mergeCell ref="K8:K10"/>
    <mergeCell ref="K118:K122"/>
    <mergeCell ref="L104:L113"/>
    <mergeCell ref="K66:K70"/>
    <mergeCell ref="K71:K76"/>
    <mergeCell ref="K108:K109"/>
    <mergeCell ref="L31:L37"/>
    <mergeCell ref="K33:K35"/>
    <mergeCell ref="M1:M4"/>
    <mergeCell ref="B143:B144"/>
    <mergeCell ref="B140:B142"/>
    <mergeCell ref="D66:D68"/>
    <mergeCell ref="D56:D59"/>
    <mergeCell ref="A1:L1"/>
    <mergeCell ref="A103:A113"/>
    <mergeCell ref="C134:C135"/>
    <mergeCell ref="B129:B133"/>
    <mergeCell ref="C129:C133"/>
    <mergeCell ref="L170:L172"/>
    <mergeCell ref="L137:L144"/>
    <mergeCell ref="K143:K144"/>
    <mergeCell ref="K41:K42"/>
    <mergeCell ref="G56:G59"/>
    <mergeCell ref="G60:G64"/>
    <mergeCell ref="G51:G55"/>
    <mergeCell ref="K104:K107"/>
    <mergeCell ref="K170:K171"/>
    <mergeCell ref="L124:L135"/>
    <mergeCell ref="K176:K177"/>
    <mergeCell ref="K178:K179"/>
    <mergeCell ref="B176:B177"/>
    <mergeCell ref="L176:L180"/>
    <mergeCell ref="K183:K184"/>
    <mergeCell ref="L183:L186"/>
    <mergeCell ref="B178:B179"/>
    <mergeCell ref="B164:B166"/>
    <mergeCell ref="H161:H163"/>
    <mergeCell ref="J161:J163"/>
    <mergeCell ref="K161:K163"/>
    <mergeCell ref="B158:B159"/>
    <mergeCell ref="D3:D4"/>
    <mergeCell ref="C24:C25"/>
    <mergeCell ref="B18:C18"/>
    <mergeCell ref="D60:D64"/>
    <mergeCell ref="K137:K139"/>
    <mergeCell ref="A150:A153"/>
    <mergeCell ref="A162:A163"/>
    <mergeCell ref="A188:A190"/>
    <mergeCell ref="A170:A172"/>
    <mergeCell ref="A124:A135"/>
    <mergeCell ref="A146:A148"/>
    <mergeCell ref="A155:A159"/>
    <mergeCell ref="A176:A180"/>
    <mergeCell ref="A164:A168"/>
    <mergeCell ref="I2:I4"/>
    <mergeCell ref="B118:B122"/>
    <mergeCell ref="A137:A144"/>
    <mergeCell ref="K140:K142"/>
    <mergeCell ref="A115:A122"/>
    <mergeCell ref="B111:B113"/>
    <mergeCell ref="J108:J109"/>
    <mergeCell ref="C111:C113"/>
    <mergeCell ref="C140:C142"/>
    <mergeCell ref="C124:C127"/>
    <mergeCell ref="L2:L4"/>
    <mergeCell ref="K15:K17"/>
    <mergeCell ref="K18:K20"/>
    <mergeCell ref="J33:J35"/>
    <mergeCell ref="K94:K95"/>
    <mergeCell ref="J2:J4"/>
    <mergeCell ref="L5:L13"/>
    <mergeCell ref="K2:K4"/>
    <mergeCell ref="L15:L20"/>
    <mergeCell ref="L22:L29"/>
    <mergeCell ref="C164:C166"/>
    <mergeCell ref="L115:L122"/>
    <mergeCell ref="K129:K133"/>
    <mergeCell ref="K146:K148"/>
    <mergeCell ref="J84:J85"/>
    <mergeCell ref="F47:F49"/>
    <mergeCell ref="K134:K135"/>
    <mergeCell ref="D51:D55"/>
    <mergeCell ref="K60:K64"/>
    <mergeCell ref="H47:H49"/>
    <mergeCell ref="J104:J106"/>
    <mergeCell ref="K124:K127"/>
    <mergeCell ref="B84:B85"/>
    <mergeCell ref="K80:K85"/>
    <mergeCell ref="C108:C109"/>
    <mergeCell ref="E100:E102"/>
    <mergeCell ref="B108:B109"/>
    <mergeCell ref="K86:K87"/>
    <mergeCell ref="K115:K117"/>
    <mergeCell ref="J111:J113"/>
    <mergeCell ref="B24:B25"/>
    <mergeCell ref="A48:A49"/>
    <mergeCell ref="C103:C106"/>
    <mergeCell ref="B48:B49"/>
    <mergeCell ref="B33:B34"/>
    <mergeCell ref="C33:C34"/>
    <mergeCell ref="B28:C28"/>
    <mergeCell ref="B51:B55"/>
    <mergeCell ref="A89:A92"/>
    <mergeCell ref="A22:A29"/>
    <mergeCell ref="G3:G4"/>
    <mergeCell ref="B3:B4"/>
    <mergeCell ref="C3:C4"/>
    <mergeCell ref="A15:A20"/>
    <mergeCell ref="B16:C16"/>
    <mergeCell ref="F2:F4"/>
    <mergeCell ref="B19:C19"/>
    <mergeCell ref="B20:C20"/>
    <mergeCell ref="B17:C17"/>
    <mergeCell ref="A2:B2"/>
    <mergeCell ref="A5:A13"/>
    <mergeCell ref="E2:E4"/>
    <mergeCell ref="H2:H4"/>
    <mergeCell ref="B15:C15"/>
    <mergeCell ref="A3:A4"/>
    <mergeCell ref="I47:I49"/>
    <mergeCell ref="C48:C49"/>
    <mergeCell ref="E47:E49"/>
    <mergeCell ref="A39:A44"/>
    <mergeCell ref="B31:C31"/>
    <mergeCell ref="C71:C76"/>
    <mergeCell ref="B56:B59"/>
    <mergeCell ref="B71:B76"/>
    <mergeCell ref="A101:A102"/>
    <mergeCell ref="B101:B102"/>
    <mergeCell ref="C101:C102"/>
    <mergeCell ref="B80:B83"/>
    <mergeCell ref="A79:A87"/>
    <mergeCell ref="B79:C79"/>
    <mergeCell ref="A94:A96"/>
    <mergeCell ref="B213:L213"/>
    <mergeCell ref="F100:F102"/>
    <mergeCell ref="H100:H102"/>
    <mergeCell ref="I100:I102"/>
    <mergeCell ref="J100:J102"/>
    <mergeCell ref="K100:K102"/>
    <mergeCell ref="B115:B117"/>
    <mergeCell ref="B134:B135"/>
    <mergeCell ref="K111:K113"/>
    <mergeCell ref="B124:B127"/>
    <mergeCell ref="B211:L211"/>
    <mergeCell ref="B212:L212"/>
    <mergeCell ref="E161:E163"/>
    <mergeCell ref="F161:F163"/>
    <mergeCell ref="L39:L44"/>
    <mergeCell ref="A50:A64"/>
    <mergeCell ref="L50:L64"/>
    <mergeCell ref="A66:A77"/>
    <mergeCell ref="L66:L77"/>
    <mergeCell ref="K56:K59"/>
    <mergeCell ref="J47:J49"/>
    <mergeCell ref="J24:J25"/>
    <mergeCell ref="K47:K49"/>
    <mergeCell ref="K24:K27"/>
    <mergeCell ref="A183:A186"/>
    <mergeCell ref="B184:C184"/>
    <mergeCell ref="A31:A37"/>
    <mergeCell ref="B66:B68"/>
    <mergeCell ref="B86:B87"/>
    <mergeCell ref="B60:B64"/>
    <mergeCell ref="A192:A195"/>
    <mergeCell ref="B210:L210"/>
    <mergeCell ref="A201:L201"/>
    <mergeCell ref="L161:L163"/>
    <mergeCell ref="B203:L203"/>
    <mergeCell ref="A200:L200"/>
    <mergeCell ref="A197:F197"/>
    <mergeCell ref="I161:I163"/>
    <mergeCell ref="B209:L209"/>
    <mergeCell ref="B208:L208"/>
    <mergeCell ref="B207:L207"/>
    <mergeCell ref="B206:L206"/>
    <mergeCell ref="B185:B186"/>
    <mergeCell ref="B183:C183"/>
    <mergeCell ref="L192:L195"/>
    <mergeCell ref="L188:L190"/>
    <mergeCell ref="K188:K189"/>
    <mergeCell ref="L89:L92"/>
    <mergeCell ref="L94:L96"/>
    <mergeCell ref="C158:C159"/>
    <mergeCell ref="K158:K159"/>
    <mergeCell ref="L155:L159"/>
    <mergeCell ref="B205:L205"/>
    <mergeCell ref="B204:L204"/>
    <mergeCell ref="L164:L168"/>
    <mergeCell ref="K164:K168"/>
    <mergeCell ref="B103:B106"/>
    <mergeCell ref="L79:L87"/>
    <mergeCell ref="L47:L49"/>
    <mergeCell ref="K52:K55"/>
    <mergeCell ref="B162:B163"/>
    <mergeCell ref="C162:C163"/>
    <mergeCell ref="L100:L102"/>
    <mergeCell ref="L150:L153"/>
    <mergeCell ref="B155:B157"/>
    <mergeCell ref="C155:C157"/>
    <mergeCell ref="K155:K157"/>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52">
        <v>2007</v>
      </c>
      <c r="C1" s="453"/>
      <c r="D1" s="454"/>
      <c r="E1" s="452" t="s">
        <v>81</v>
      </c>
      <c r="F1" s="453"/>
      <c r="G1" s="454"/>
    </row>
    <row r="2" spans="1:7" ht="13.5" thickBot="1">
      <c r="A2" s="11" t="s">
        <v>80</v>
      </c>
      <c r="B2" s="12" t="s">
        <v>79</v>
      </c>
      <c r="C2" s="13" t="s">
        <v>77</v>
      </c>
      <c r="D2" s="14" t="s">
        <v>78</v>
      </c>
      <c r="E2" s="12" t="s">
        <v>79</v>
      </c>
      <c r="F2" s="13" t="s">
        <v>77</v>
      </c>
      <c r="G2" s="14" t="s">
        <v>78</v>
      </c>
    </row>
    <row r="3" spans="1:7" ht="12.75">
      <c r="A3" s="15" t="s">
        <v>53</v>
      </c>
      <c r="B3" s="16">
        <v>12</v>
      </c>
      <c r="C3" s="2">
        <v>10</v>
      </c>
      <c r="D3" s="17">
        <v>2</v>
      </c>
      <c r="E3" s="16">
        <v>14</v>
      </c>
      <c r="F3" s="2">
        <v>2</v>
      </c>
      <c r="G3" s="17">
        <v>12</v>
      </c>
    </row>
    <row r="4" spans="1:7" ht="12.75">
      <c r="A4" s="18" t="s">
        <v>54</v>
      </c>
      <c r="B4" s="19">
        <v>12</v>
      </c>
      <c r="C4" s="3">
        <v>12</v>
      </c>
      <c r="D4" s="5">
        <v>0</v>
      </c>
      <c r="E4" s="19">
        <v>10</v>
      </c>
      <c r="F4" s="3">
        <v>10</v>
      </c>
      <c r="G4" s="5">
        <v>0</v>
      </c>
    </row>
    <row r="5" spans="1:7" ht="12.75">
      <c r="A5" s="18" t="s">
        <v>55</v>
      </c>
      <c r="B5" s="19">
        <v>10</v>
      </c>
      <c r="C5" s="3">
        <v>7</v>
      </c>
      <c r="D5" s="5">
        <v>3</v>
      </c>
      <c r="E5" s="19">
        <v>12</v>
      </c>
      <c r="F5" s="3">
        <v>3</v>
      </c>
      <c r="G5" s="5">
        <v>9</v>
      </c>
    </row>
    <row r="6" spans="1:7" ht="12.75">
      <c r="A6" s="18" t="s">
        <v>56</v>
      </c>
      <c r="B6" s="19">
        <v>6</v>
      </c>
      <c r="C6" s="3">
        <v>3</v>
      </c>
      <c r="D6" s="5">
        <v>3</v>
      </c>
      <c r="E6" s="19">
        <v>8</v>
      </c>
      <c r="F6" s="3">
        <v>1</v>
      </c>
      <c r="G6" s="5">
        <v>7</v>
      </c>
    </row>
    <row r="7" spans="1:7" ht="12.75">
      <c r="A7" s="18" t="s">
        <v>57</v>
      </c>
      <c r="B7" s="19">
        <v>5</v>
      </c>
      <c r="C7" s="3">
        <v>1</v>
      </c>
      <c r="D7" s="5">
        <v>4</v>
      </c>
      <c r="E7" s="19">
        <v>5</v>
      </c>
      <c r="F7" s="3">
        <v>1</v>
      </c>
      <c r="G7" s="5">
        <v>4</v>
      </c>
    </row>
    <row r="8" spans="1:7" ht="12.75">
      <c r="A8" s="18" t="s">
        <v>58</v>
      </c>
      <c r="B8" s="19">
        <v>7</v>
      </c>
      <c r="C8" s="3">
        <v>2.5</v>
      </c>
      <c r="D8" s="5">
        <v>4.5</v>
      </c>
      <c r="E8" s="19">
        <v>6</v>
      </c>
      <c r="F8" s="3">
        <v>2</v>
      </c>
      <c r="G8" s="5">
        <v>4</v>
      </c>
    </row>
    <row r="9" spans="1:7" ht="12.75">
      <c r="A9" s="18" t="s">
        <v>59</v>
      </c>
      <c r="B9" s="19">
        <v>6</v>
      </c>
      <c r="C9" s="3">
        <v>2</v>
      </c>
      <c r="D9" s="5">
        <v>4</v>
      </c>
      <c r="E9" s="19">
        <v>6</v>
      </c>
      <c r="F9" s="3">
        <v>2</v>
      </c>
      <c r="G9" s="5">
        <v>4</v>
      </c>
    </row>
    <row r="10" spans="1:7" ht="12.75">
      <c r="A10" s="18" t="s">
        <v>60</v>
      </c>
      <c r="B10" s="19">
        <v>3</v>
      </c>
      <c r="C10" s="3">
        <v>1</v>
      </c>
      <c r="D10" s="5">
        <v>2</v>
      </c>
      <c r="E10" s="19">
        <v>3</v>
      </c>
      <c r="F10" s="3">
        <v>1</v>
      </c>
      <c r="G10" s="5">
        <v>2</v>
      </c>
    </row>
    <row r="11" spans="1:7" ht="12.75">
      <c r="A11" s="18" t="s">
        <v>61</v>
      </c>
      <c r="B11" s="19">
        <v>5</v>
      </c>
      <c r="C11" s="3">
        <v>2</v>
      </c>
      <c r="D11" s="5">
        <v>3</v>
      </c>
      <c r="E11" s="19">
        <v>4</v>
      </c>
      <c r="F11" s="3">
        <v>1</v>
      </c>
      <c r="G11" s="5">
        <v>3</v>
      </c>
    </row>
    <row r="12" spans="1:7" ht="12.75">
      <c r="A12" s="18" t="s">
        <v>62</v>
      </c>
      <c r="B12" s="19">
        <v>4</v>
      </c>
      <c r="C12" s="3">
        <v>3</v>
      </c>
      <c r="D12" s="5">
        <v>1</v>
      </c>
      <c r="E12" s="19">
        <v>6</v>
      </c>
      <c r="F12" s="3">
        <v>2</v>
      </c>
      <c r="G12" s="5">
        <v>4</v>
      </c>
    </row>
    <row r="13" spans="1:7" ht="12.75">
      <c r="A13" s="18" t="s">
        <v>63</v>
      </c>
      <c r="B13" s="19">
        <v>6</v>
      </c>
      <c r="C13" s="3">
        <v>0</v>
      </c>
      <c r="D13" s="5">
        <v>6</v>
      </c>
      <c r="E13" s="19">
        <v>5</v>
      </c>
      <c r="F13" s="3">
        <v>0</v>
      </c>
      <c r="G13" s="5">
        <v>5</v>
      </c>
    </row>
    <row r="14" spans="1:7" ht="12.75">
      <c r="A14" s="18" t="s">
        <v>64</v>
      </c>
      <c r="B14" s="19">
        <v>4</v>
      </c>
      <c r="C14" s="3">
        <v>0</v>
      </c>
      <c r="D14" s="5">
        <v>4</v>
      </c>
      <c r="E14" s="19">
        <v>4</v>
      </c>
      <c r="F14" s="3">
        <v>0</v>
      </c>
      <c r="G14" s="5">
        <v>4</v>
      </c>
    </row>
    <row r="15" spans="1:7" ht="12.75">
      <c r="A15" s="18" t="s">
        <v>65</v>
      </c>
      <c r="B15" s="19">
        <v>4</v>
      </c>
      <c r="C15" s="3">
        <v>0</v>
      </c>
      <c r="D15" s="5">
        <v>4</v>
      </c>
      <c r="E15" s="19">
        <v>4</v>
      </c>
      <c r="F15" s="3">
        <v>0</v>
      </c>
      <c r="G15" s="5">
        <v>4</v>
      </c>
    </row>
    <row r="16" spans="1:7" ht="12.75">
      <c r="A16" s="18" t="s">
        <v>66</v>
      </c>
      <c r="B16" s="19">
        <v>5</v>
      </c>
      <c r="C16" s="3">
        <v>4</v>
      </c>
      <c r="D16" s="5">
        <v>1</v>
      </c>
      <c r="E16" s="19">
        <v>4</v>
      </c>
      <c r="F16" s="3">
        <v>2</v>
      </c>
      <c r="G16" s="5">
        <v>2</v>
      </c>
    </row>
    <row r="17" spans="1:7" ht="12.75">
      <c r="A17" s="18" t="s">
        <v>67</v>
      </c>
      <c r="B17" s="19">
        <v>3</v>
      </c>
      <c r="C17" s="3">
        <v>0</v>
      </c>
      <c r="D17" s="5">
        <v>3</v>
      </c>
      <c r="E17" s="19">
        <v>3</v>
      </c>
      <c r="F17" s="3">
        <v>0</v>
      </c>
      <c r="G17" s="5">
        <v>3</v>
      </c>
    </row>
    <row r="18" spans="1:7" ht="12.75">
      <c r="A18" s="18" t="s">
        <v>68</v>
      </c>
      <c r="B18" s="19">
        <v>4</v>
      </c>
      <c r="C18" s="3">
        <v>3</v>
      </c>
      <c r="D18" s="5">
        <v>1</v>
      </c>
      <c r="E18" s="19">
        <v>4</v>
      </c>
      <c r="F18" s="3">
        <v>2</v>
      </c>
      <c r="G18" s="5">
        <v>2</v>
      </c>
    </row>
    <row r="19" spans="1:7" ht="12.75">
      <c r="A19" s="18" t="s">
        <v>69</v>
      </c>
      <c r="B19" s="19">
        <v>3</v>
      </c>
      <c r="C19" s="3">
        <v>0</v>
      </c>
      <c r="D19" s="5">
        <v>3</v>
      </c>
      <c r="E19" s="19">
        <v>3</v>
      </c>
      <c r="F19" s="3">
        <v>0</v>
      </c>
      <c r="G19" s="5">
        <v>3</v>
      </c>
    </row>
    <row r="20" spans="1:7" ht="12.75">
      <c r="A20" s="18" t="s">
        <v>70</v>
      </c>
      <c r="B20" s="19">
        <v>5</v>
      </c>
      <c r="C20" s="3">
        <v>0</v>
      </c>
      <c r="D20" s="5">
        <v>5</v>
      </c>
      <c r="E20" s="19">
        <v>4</v>
      </c>
      <c r="F20" s="3">
        <v>0</v>
      </c>
      <c r="G20" s="5">
        <v>4</v>
      </c>
    </row>
    <row r="21" spans="1:7" ht="12.75">
      <c r="A21" s="18" t="s">
        <v>71</v>
      </c>
      <c r="B21" s="19">
        <v>1</v>
      </c>
      <c r="C21" s="3">
        <v>0</v>
      </c>
      <c r="D21" s="5">
        <v>1</v>
      </c>
      <c r="E21" s="19">
        <v>1</v>
      </c>
      <c r="F21" s="3">
        <v>0</v>
      </c>
      <c r="G21" s="5">
        <v>1</v>
      </c>
    </row>
    <row r="22" spans="1:7" ht="12.75">
      <c r="A22" s="18" t="s">
        <v>72</v>
      </c>
      <c r="B22" s="19">
        <v>4</v>
      </c>
      <c r="C22" s="3">
        <v>4</v>
      </c>
      <c r="D22" s="5">
        <v>0</v>
      </c>
      <c r="E22" s="19">
        <v>3</v>
      </c>
      <c r="F22" s="3">
        <v>1</v>
      </c>
      <c r="G22" s="5">
        <v>2</v>
      </c>
    </row>
    <row r="23" spans="1:7" ht="12.75">
      <c r="A23" s="18" t="s">
        <v>73</v>
      </c>
      <c r="B23" s="19">
        <v>2</v>
      </c>
      <c r="C23" s="3">
        <v>0</v>
      </c>
      <c r="D23" s="5">
        <v>2</v>
      </c>
      <c r="E23" s="19">
        <v>2</v>
      </c>
      <c r="F23" s="3">
        <v>0</v>
      </c>
      <c r="G23" s="5">
        <v>2</v>
      </c>
    </row>
    <row r="24" spans="1:7" ht="12.75">
      <c r="A24" s="18" t="s">
        <v>74</v>
      </c>
      <c r="B24" s="19">
        <v>5</v>
      </c>
      <c r="C24" s="3">
        <v>0</v>
      </c>
      <c r="D24" s="5">
        <v>5</v>
      </c>
      <c r="E24" s="19">
        <v>5</v>
      </c>
      <c r="F24" s="3">
        <v>0</v>
      </c>
      <c r="G24" s="5">
        <v>5</v>
      </c>
    </row>
    <row r="25" spans="1:7" ht="12.75">
      <c r="A25" s="18" t="s">
        <v>75</v>
      </c>
      <c r="B25" s="19">
        <v>4</v>
      </c>
      <c r="C25" s="3">
        <v>0</v>
      </c>
      <c r="D25" s="5">
        <v>4</v>
      </c>
      <c r="E25" s="19">
        <v>4</v>
      </c>
      <c r="F25" s="3">
        <v>0</v>
      </c>
      <c r="G25" s="5">
        <v>4</v>
      </c>
    </row>
    <row r="26" spans="1:7" ht="13.5" thickBot="1">
      <c r="A26" s="20" t="s">
        <v>76</v>
      </c>
      <c r="B26" s="21">
        <v>5</v>
      </c>
      <c r="C26" s="6">
        <v>0</v>
      </c>
      <c r="D26" s="7">
        <v>5</v>
      </c>
      <c r="E26" s="21">
        <v>5</v>
      </c>
      <c r="F26" s="6">
        <v>0</v>
      </c>
      <c r="G26" s="7">
        <v>5</v>
      </c>
    </row>
    <row r="27" spans="1:7" ht="13.5" thickBot="1">
      <c r="A27" s="9" t="s">
        <v>82</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2012-11-30T22:11:23Z</cp:lastPrinted>
  <dcterms:created xsi:type="dcterms:W3CDTF">2005-02-13T14:33:38Z</dcterms:created>
  <dcterms:modified xsi:type="dcterms:W3CDTF">2013-10-31T15:42:27Z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