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30" windowWidth="8970" windowHeight="7320" activeTab="0"/>
  </bookViews>
  <sheets>
    <sheet name="Sheet1" sheetId="1" r:id="rId1"/>
    <sheet name="Sheet2" sheetId="2" r:id="rId2"/>
    <sheet name="Sheet3" sheetId="3" r:id="rId3"/>
  </sheets>
  <definedNames>
    <definedName name="_xlnm.Print_Area" localSheetId="0">'Sheet1'!$A$1:$L$200</definedName>
  </definedNames>
  <calcPr fullCalcOnLoad="1"/>
</workbook>
</file>

<file path=xl/sharedStrings.xml><?xml version="1.0" encoding="utf-8"?>
<sst xmlns="http://schemas.openxmlformats.org/spreadsheetml/2006/main" count="507" uniqueCount="409">
  <si>
    <t>(2) - Clearance 15" or less 2 marks; 15" to 21" - 1mark</t>
  </si>
  <si>
    <t>(3) - Drainage pipes in good condition and long enough to take water off the square, connections not leaking - 2 marks max</t>
  </si>
  <si>
    <t>(4) - Covers manoeverable by one person - 2 marks max</t>
  </si>
  <si>
    <t>(ii) Condition of sheets, eg no rips or tears, suitable means of securing edges.</t>
  </si>
  <si>
    <t>(1) - Condition of sheets - 5 marks max</t>
  </si>
  <si>
    <t>(2) - Edges with eyelets and secured with steel nails/pins - 5 marks max</t>
  </si>
  <si>
    <t>Equipment must be available to score any points</t>
  </si>
  <si>
    <t>Score 8 marks maximum for water hog and 2 additional points maximum for a spare sponge</t>
  </si>
  <si>
    <t xml:space="preserve">10 marks maximum for suitable light roller. </t>
  </si>
  <si>
    <t xml:space="preserve">20 marks maximum for heavy roller with variable speed, marked weight and excellent condition </t>
  </si>
  <si>
    <t>Sub-category</t>
  </si>
  <si>
    <t>Marking Guidance</t>
  </si>
  <si>
    <t>(ii) Should be clean and hygienic with no signs of litter.  Floor covering should be suitable for bare feet and cleaned after each match.</t>
  </si>
  <si>
    <t xml:space="preserve">4 marks maximum each room are available for general cleanliness and floor covering.  </t>
  </si>
  <si>
    <t>5 marks for each secure dressing room</t>
  </si>
  <si>
    <t>(1) - 6 marks if teams have separate dressing rooms.  (2) - 2 marks if umpires have separate room.  (3) - 2 marks max if no equipment stored.</t>
  </si>
  <si>
    <t xml:space="preserve">Three showers per team with non-slip flooring, supply of towel hooks and soap. Adequate supply of hot water for both teams, each shower should have its own temperature control. </t>
  </si>
  <si>
    <t xml:space="preserve">(i) Private cubicles for players with doors that can be locked and an adequate supply of toilet paper. </t>
  </si>
  <si>
    <t>(ii) WCs, washbasins and urinals must be clean and hygienic (regularly disinfected)</t>
  </si>
  <si>
    <t>(iii) Hand basins should be provided with drying materials or electric hand dryer.</t>
  </si>
  <si>
    <t>5 marks maximum for 'spotless' condition.</t>
  </si>
  <si>
    <t>(1) - Separate from main clubhouse provision - 3 marks, (2) - 1 mark for separate team facilities. (3) - 1 mark per washbasin up to 4, (4) - 1 mark for soap/cream, (5) - 1 mark for drying facilities</t>
  </si>
  <si>
    <t>Ladies room - 5 marks, disabled toilet - 5 marks</t>
  </si>
  <si>
    <t>Spectators should be able to purchase drinks and snacks.</t>
  </si>
  <si>
    <t>Spectators' teas available (5 marks max).  Snacks (eg crisps) and drinks available (5 marks max).  Maximum marks for high quality and large choice.</t>
  </si>
  <si>
    <t>10 marks maximum depending on when bar open and staffing service provided, eg max marks only if bar open at lunch time.</t>
  </si>
  <si>
    <t>(i) Should meet all legislative requirements and provide hot and cold water, washing facilities, adequate work surfaces in a clean and hygienic condition</t>
  </si>
  <si>
    <t xml:space="preserve">(ii) Cookers and fridges should be clean and in a safe condition. </t>
  </si>
  <si>
    <t xml:space="preserve">(iii) An adequate supply of cutlery and non chipped/cracked crockery should be provided </t>
  </si>
  <si>
    <t>(1) - 12 marks for facilities suitable for normal teas, eg plated salad or sandwiches, tea and/or cordial. (2) - 4 marks for producing local authority environmental health certificate, (3) - 4 marks if full cooking facilities available</t>
  </si>
  <si>
    <t>Catering for 30 people - 4 marks available.  0.5 extra marks for every 10 people over 30 catered for.</t>
  </si>
  <si>
    <t>5 marks maximum for signs to or at ground entrance(s).</t>
  </si>
  <si>
    <t>(1) - Direct access to the playing area (2 marks each room).  (2) - view of ground with privacy from passing spectators (1 mark each room)</t>
  </si>
  <si>
    <t>(i) Properly stocked first-aid box</t>
  </si>
  <si>
    <t>(ii) First-aid box must be easily accessible and clearly located.</t>
  </si>
  <si>
    <t>Clubmark certificate scores 10 marks. No Clubmark 5 marks max.</t>
  </si>
  <si>
    <t>Again Clubmark gives full marks.  Otherwise 5 marks for each first-aid box easily accessible (up to 2)</t>
  </si>
  <si>
    <t>10 marks for public telephone. 6 marks for 'private' phone, ie behind bar.</t>
  </si>
  <si>
    <t>(I) Team sheets should not only be available from the scorers who should not be pestered by spectators.</t>
  </si>
  <si>
    <t xml:space="preserve">(ii) Match programmes free or on sale to spectators. </t>
  </si>
  <si>
    <t>6 marks for home, 4 marks for away team's teamsheet displayed.  It is up to the home team scorer to fill in and put up the visiting team's sheet. 10 marks if a match programme including the teams is available.</t>
  </si>
  <si>
    <t>Free 5 marks - for sale 4 marks</t>
  </si>
  <si>
    <t>Virtually no club has this equipment other than an internal system, but it is easily hired so everyone scores 4 marks. 5 marks if actually available</t>
  </si>
  <si>
    <t>The club's internal sound system may be suitable for external use.</t>
  </si>
  <si>
    <t>Full marks are appropriate for clubs that provide at least three artificially surfaced nets alongside two or more netted grass pitches outside the playing area, but condition is all important.</t>
  </si>
  <si>
    <t>Full marks are appropriate for clubs that provide these facilities outside the normal playing area.</t>
  </si>
  <si>
    <t xml:space="preserve">(1) - 4 marks max per artificially surfaced net (up to 3), (2) - 4 marks max for each permanent grass (or variable speed/bounce artificial surface) net (up to 3).  (3) - 10 marks max for moveable cage for practice on the square; OR (4) - 6 marks max for moveable nets for practice on the outfield. (5) - 6 marks max for bowling machine. </t>
  </si>
  <si>
    <t>The number depends on the number of pitches on the ground.  At least 30 spaces per pitch would be acceptable.</t>
  </si>
  <si>
    <t>M/C to assess at end of season</t>
  </si>
  <si>
    <t xml:space="preserve">10 marks maximum for attendance at C&amp;G visit, accessability to all areas, answers to questions and general cooperation. </t>
  </si>
  <si>
    <t>A1</t>
  </si>
  <si>
    <t>A2</t>
  </si>
  <si>
    <t>A3</t>
  </si>
  <si>
    <t>A4</t>
  </si>
  <si>
    <t>A5</t>
  </si>
  <si>
    <t>A6</t>
  </si>
  <si>
    <t>A7</t>
  </si>
  <si>
    <t>A8</t>
  </si>
  <si>
    <t>A9</t>
  </si>
  <si>
    <t>A10</t>
  </si>
  <si>
    <t>A11</t>
  </si>
  <si>
    <t>A12</t>
  </si>
  <si>
    <t>A13</t>
  </si>
  <si>
    <t>A14</t>
  </si>
  <si>
    <t>A15</t>
  </si>
  <si>
    <t>A16</t>
  </si>
  <si>
    <t>A17</t>
  </si>
  <si>
    <t>A18</t>
  </si>
  <si>
    <t>A19</t>
  </si>
  <si>
    <t>A20</t>
  </si>
  <si>
    <t>A21</t>
  </si>
  <si>
    <t>A22</t>
  </si>
  <si>
    <t>A23</t>
  </si>
  <si>
    <t>A24</t>
  </si>
  <si>
    <t>Umps</t>
  </si>
  <si>
    <t>C&amp;G</t>
  </si>
  <si>
    <t>Total</t>
  </si>
  <si>
    <t>Area</t>
  </si>
  <si>
    <t>2008 (proposed)</t>
  </si>
  <si>
    <t>Totals</t>
  </si>
  <si>
    <t>(1) - 8 marks maximum if provided outside normal playing area and (2) - 2 marks if suitable for practice during match; OR (3) - 8 marks max for cage/net on the square; OR (4) - 6 marks max for other net facilities.</t>
  </si>
  <si>
    <t>(1) 4 marks for team facilities separate from main clubhouse provision plus 1 mark for separate facilities for each team. Overall club facilities: (2) - 3 marks for 2 lockable WCs and (3) - 3 marks for 4 urinals in total, (4) - 2 marks extra for more WCs or more urinals, ie no separate facilities but 3 WCs and 5 urinals - 10 marks max.</t>
  </si>
  <si>
    <t>Home</t>
  </si>
  <si>
    <t>Away</t>
  </si>
  <si>
    <t>(1) - 10 marks max for cleanliness</t>
  </si>
  <si>
    <t>(2) - 7 marks for players accessibility</t>
  </si>
  <si>
    <t>(3) - 3 marks for umpires accessibility</t>
  </si>
  <si>
    <t>(2) - 2 marks extra (per team) for more showers. If shared 2 marks maximum</t>
  </si>
  <si>
    <t>(3) - 2 marks each for towel hooks and soap/gel.  If shared 2 marks maximum</t>
  </si>
  <si>
    <t>(iii) Cleanliness and flooring</t>
  </si>
  <si>
    <t>(ii) Heating</t>
  </si>
  <si>
    <t>(i) Lighting, ventilation, decoration, seating, and clothes hooks.</t>
  </si>
  <si>
    <t>1 mark maximum.</t>
  </si>
  <si>
    <t>1 mark maximum for each item.</t>
  </si>
  <si>
    <t>2 marks maximum for each item.</t>
  </si>
  <si>
    <t>1 mark per seat - up to 10</t>
  </si>
  <si>
    <t>(8)</t>
  </si>
  <si>
    <t>30 spaces - 10 marks maximum; 1 extra mark for every additional 5 spaces up to 20, ie 14 marks maximum for 50 or more spaces per pitch.</t>
  </si>
  <si>
    <t>Access road and car park properly surfaced and spaces marked - 6 marks maximum</t>
  </si>
  <si>
    <t xml:space="preserve">Marked disabled parking spaces (2 marks per space up to three) </t>
  </si>
  <si>
    <t>4 marks maximum for ramped or lift access to clubhouse where otherwise steps are needed (if no steps needed 4 marks awarded).</t>
  </si>
  <si>
    <t>5 spaces - 5 marks; 1 extra mark for every additional 2 spaces up to 10.</t>
  </si>
  <si>
    <t xml:space="preserve">(ii) Alignment of pitches nominally North-South. </t>
  </si>
  <si>
    <t>(iii) Smooth surface ie no ridges or valleys</t>
  </si>
  <si>
    <t>(iii) Free of holes ruts and other obstructions.</t>
  </si>
  <si>
    <t>(ii) Light roller.</t>
  </si>
  <si>
    <t>(ii) No significant discontinuities or sharp changes of direction.</t>
  </si>
  <si>
    <t>Difference &lt;5 yds - 10 marks each; 5-10 yds - 7 marks each; 10-15 yds - 4 marks each</t>
  </si>
  <si>
    <t>10 marks max for N-S to 0 marks if E-W.</t>
  </si>
  <si>
    <t>5 marks max each end, 1 mark less for every metre of bowling crease with a 'ramp'.</t>
  </si>
  <si>
    <t>5 marks max for each boundary with no noticeable slope. No marks for any significant slope.</t>
  </si>
  <si>
    <t>10 marks max, 1 mark less for each 'obstruction'.</t>
  </si>
  <si>
    <t xml:space="preserve">10 marks max for 100% rope (&gt;1") boundary.  1 mark less for every 50 yds without rope. </t>
  </si>
  <si>
    <t>5 marks for each complying sector of the boundary.</t>
  </si>
  <si>
    <t>20 marks maximum to be awarded. 1 mark deducted for every 5 yards of short or excessive boundary.</t>
  </si>
  <si>
    <t>Total area over 32 square yards - 10 marks (8 marks if only one screen unless 30' wide)</t>
  </si>
  <si>
    <t>(ii) Screens to be structurally sound and non-reflective paintwork in good condition.</t>
  </si>
  <si>
    <t>Ditto and rope/boards do not extend full extent - 2 marks; eg board attached to screen</t>
  </si>
  <si>
    <t>(ii) Shows individual batters' scores</t>
  </si>
  <si>
    <t>Poss</t>
  </si>
  <si>
    <t>Ref</t>
  </si>
  <si>
    <t>Marks</t>
  </si>
  <si>
    <t xml:space="preserve">Level difference corner to corner: &lt;1 ft - 10 marks each; 1 - 2 ft - 7 marks each; 2-3 ft - 4 marks each.  </t>
  </si>
  <si>
    <t>1(d)(ii)</t>
  </si>
  <si>
    <t>1(d)(iii)</t>
  </si>
  <si>
    <t>1(e)</t>
  </si>
  <si>
    <t>1(f)</t>
  </si>
  <si>
    <t>1(c)-N/S</t>
  </si>
  <si>
    <t>1(d)(i)-NW/SE</t>
  </si>
  <si>
    <t>Total per Area</t>
  </si>
  <si>
    <t>(7)</t>
  </si>
  <si>
    <t>(4)</t>
  </si>
  <si>
    <t>(3)</t>
  </si>
  <si>
    <t>(2)</t>
  </si>
  <si>
    <t xml:space="preserve">10 marks max available for each end (N &amp; S) as follows. </t>
  </si>
  <si>
    <t>Screen outside playing area - 5marks</t>
  </si>
  <si>
    <t>Screen inside playing area and rope extends full extent - 4 marks</t>
  </si>
  <si>
    <t>Screen inside playing area and boards extend full extent - 3 marks</t>
  </si>
  <si>
    <t>(0)</t>
  </si>
  <si>
    <t>(6)</t>
  </si>
  <si>
    <t>Total per sub Area</t>
  </si>
  <si>
    <t>N</t>
  </si>
  <si>
    <t>S</t>
  </si>
  <si>
    <t>(iii) Scoreboard should be visible from pavilion.</t>
  </si>
  <si>
    <t>(1) - clean (3 marks max); (2) - able to see 100% of playing area (3mks)/ 90% (2mks)/ &lt;90% (1mk); (3) - full protection from the weather (2 max); (4) - safe access (2 max); (5) - flat work-surface minimum of 600mm x 600mm each (2 max); (6) - 2 padded chairs (2 max); (7) - privacy from players and spectators (2 max); (8) - not smelly - if above or adjacent to machinery store can be unpleasant (1); (9) - electric supply (1); (10) signalling light (1); (11) - toilet (1).</t>
  </si>
  <si>
    <t>1(b)</t>
  </si>
  <si>
    <t xml:space="preserve">4 marks (up to a maximum ot 20 marks) for each foot of clear ground beyond boundary to a solid obstruction, eg fences, walls, timber baulks, trees etc, but excluding sightscreens.  The smallest clearance around the boundary is relevant.  </t>
  </si>
  <si>
    <t>Faces sound and painted - no rust or rot - max 4 marks overall</t>
  </si>
  <si>
    <t>Frames sound and painted - no rust or rot - max 2 marks overall</t>
  </si>
  <si>
    <t>Wheels suitable for surface conditions (no ruts) - max 2 marks overall</t>
  </si>
  <si>
    <t>Screens can be moved by two (average) people - max 2 marks overall</t>
  </si>
  <si>
    <t>Electronic board - 8 marks; backup in case of power failure ie tins on board - 2 marks; numbers large, fully functioning and bright - 3 marks maximum.</t>
  </si>
  <si>
    <t>Individual batters scores shown - score quarter of above, ie if 8 for electronic board score 2.  Maximum points for 6(a)(i) and (ii) available for clarity of information.</t>
  </si>
  <si>
    <r>
      <t>OR</t>
    </r>
    <r>
      <rPr>
        <sz val="10"/>
        <rFont val="Arial"/>
        <family val="2"/>
      </rPr>
      <t xml:space="preserve"> Manual board, mechanical boxes, operation smooth - 6 marks; nos large and clear - 2 marks maximum.</t>
    </r>
  </si>
  <si>
    <r>
      <t>OR</t>
    </r>
    <r>
      <rPr>
        <sz val="10"/>
        <rFont val="Arial"/>
        <family val="2"/>
      </rPr>
      <t xml:space="preserve"> Manual board, plates - 4 marks; numbers large and clear - 2 marks maximum.</t>
    </r>
  </si>
  <si>
    <t>165 ft2 is the minimum acceptable size. (1) - provided lighting, ventilation, decoration, and seating are OK and there are at least 2 hooks per player, score 5 marks maximum per room.  (2) - Score 2 marks for each room that provides at least 50 ft2 more space or shelved storage for players kitbags. (3) - Score 1 mark for each room with heating.</t>
  </si>
  <si>
    <t>2 marks less for each discontinuity - this number of marks will be deducted from the total for 4(c)(i).</t>
  </si>
  <si>
    <t>10 marks max for smooth surface, 2 marks less for each ridge or valley.</t>
  </si>
  <si>
    <t>Ditto and rope/boards are inadequate as a boundary  - no mks</t>
  </si>
  <si>
    <t>(1) - 10 marks max for 3 showers per team with non-slip flooring</t>
  </si>
  <si>
    <t>10 marks max for quality of drainage.</t>
  </si>
  <si>
    <t>5 mks max for scoreboard clearly readable from pavilion seating.</t>
  </si>
  <si>
    <t>(ii) Smooth surface with 'fine' grasses predominant, well maintained and no visible cuttings.</t>
  </si>
  <si>
    <t>(4) - 2 marks max for temperature control on each shower.</t>
  </si>
  <si>
    <t>2 marks maximum for each listed item, eg (1)-toilets, (2)-wash basins, (3)-showers, (4)-private and (5)-lockable doors. Score 1 mark max for items 1, 2 and 3 if adjacent to room.</t>
  </si>
  <si>
    <t>Marks based on width of square: 1 mark for every 10ft suitable for 1st XI matches; over 200 ft - 20 marks maximum</t>
  </si>
  <si>
    <t xml:space="preserve"> </t>
  </si>
  <si>
    <r>
      <t>NOTES</t>
    </r>
    <r>
      <rPr>
        <sz val="10"/>
        <rFont val="Arial"/>
        <family val="0"/>
      </rPr>
      <t xml:space="preserve">: Where the scores are given as 'maximum' a quality assessment multiplier should be applied.  General 'quality assessment' multipliers: 1.0 - more than acceptable; 0.8 - acceptable; 0.6 - less than acceptable; 0 to 0.4 - unacceptable.  </t>
    </r>
  </si>
  <si>
    <t>Assess the length of the boundary where no provision is made to prevent balls going out of the ground into inaccessible areas, eg gates in fences are acceptable provision. Less than 30 yards - 10 marks; 30 to 80 yards - 6 marks; 80 to 150 yards - 4 marks; over 150 yards - 0 marks.</t>
  </si>
  <si>
    <t>1 mark maximum for every 20 seats provided up to a maximum of 5 marks.  The condition, eg strength, comfort (back support), and cleanliness shall be taken into account with the quality multiplier.</t>
  </si>
  <si>
    <t>0.5 mark per covered seat - up to 10</t>
  </si>
  <si>
    <t>1 mark for each side shelter and 3 marks for front glass screen</t>
  </si>
  <si>
    <t>20 marks maximum if outfield is not used for any activity that is detrimental in any way to the surface.</t>
  </si>
  <si>
    <t>Total area covered over 300 yd2 - 20 marks; 250 to 300 yd2 - 16 marks; 200 to 250 yd2 - 12 marks; 150 to 200 yd2 - 8 marks; 110 to 150 yd2 - 4 marks; less than 110 yd2 is inadequate - 0 marks</t>
  </si>
  <si>
    <t>Bowlers' run-up sheets: 80 yd2 total -10 marks; 40 yd2 total - 5 marks</t>
  </si>
  <si>
    <t>1 mark maximum for each of item of equipment available.</t>
  </si>
  <si>
    <t>(I) Seated area accessible by both teams</t>
  </si>
  <si>
    <t>(ii) Covered area accessible by both teams</t>
  </si>
  <si>
    <t>(iii) Sheltered area accessible by both teams</t>
  </si>
  <si>
    <t>A1 - SQUARE</t>
  </si>
  <si>
    <t>A2 - PITCH</t>
  </si>
  <si>
    <t>(a)(ii)</t>
  </si>
  <si>
    <t>(a)(iii)</t>
  </si>
  <si>
    <t>A2(b)(i)</t>
  </si>
  <si>
    <t>(b)(ii)</t>
  </si>
  <si>
    <t>(a) Balls run smoothly over the outfield.</t>
  </si>
  <si>
    <t>A3 - OUTFIELD</t>
  </si>
  <si>
    <t>A3(a)</t>
  </si>
  <si>
    <t>A3(b)</t>
  </si>
  <si>
    <t>A3(c)(i)-N</t>
  </si>
  <si>
    <t>(c)(i)-S</t>
  </si>
  <si>
    <t>(b) Good drainage everywhere.</t>
  </si>
  <si>
    <t>(c)(i) No noticeable slopes from square to boundaries, N/S/E/W</t>
  </si>
  <si>
    <t>A3(d)</t>
  </si>
  <si>
    <t>A3(e)</t>
  </si>
  <si>
    <t>(e) There is possibly a relaxation if the area of outfield affected is small.  Even then the length of grass should be appropriate for a cricket outfield.  Junior sports can also affect the outfield.</t>
  </si>
  <si>
    <t>A4(a)</t>
  </si>
  <si>
    <t>A4 - BOUNDARIES</t>
  </si>
  <si>
    <t>(c)(ii)</t>
  </si>
  <si>
    <t>A4(b)</t>
  </si>
  <si>
    <t>A4(d)</t>
  </si>
  <si>
    <t>A4(e)</t>
  </si>
  <si>
    <t>B1 - SIGHTSCREENS</t>
  </si>
  <si>
    <t>A5 - SURROUNDS</t>
  </si>
  <si>
    <t>(a) Time lost looking for balls over the boundary should be minimal.</t>
  </si>
  <si>
    <t>A5(a)</t>
  </si>
  <si>
    <t>C&amp;G Assessment will be based on the general appearance of the ground and its surrounds</t>
  </si>
  <si>
    <t>A5(d)(I)</t>
  </si>
  <si>
    <t>(d)(ii)</t>
  </si>
  <si>
    <t>A5(b)</t>
  </si>
  <si>
    <t>A5(c)(i)</t>
  </si>
  <si>
    <t>B2 - SCOREBOX/SCOREBOARD</t>
  </si>
  <si>
    <t>(b) It will often be necessary for clubs to provide netting to restrict the number of balls being hit out of the ground, especially where boundaries are shorter than the minimum 50 yards, or to prevent balls disappearing into or under hedges.</t>
  </si>
  <si>
    <t>(c)(i) Seating quantity and quality.</t>
  </si>
  <si>
    <t>(c)(ii) Ground signing.</t>
  </si>
  <si>
    <t>(d)(i) The condition and general appearance of hedges, fences, walls etc.</t>
  </si>
  <si>
    <t>B1(c)-N</t>
  </si>
  <si>
    <t>(e) No change of slope on bowlers run-ups; North and South</t>
  </si>
  <si>
    <t>(f) Wide enough for at least eight pitches</t>
  </si>
  <si>
    <t>(b) Watering facilities available</t>
  </si>
  <si>
    <t>(c) Equal boundaries from centre of square N/S and E/W.</t>
  </si>
  <si>
    <t>(d)(i) No noticeable slopes NW to SE and NE to SW</t>
  </si>
  <si>
    <t>(b) Rope of large diameter used (&gt;1 inch).</t>
  </si>
  <si>
    <t>(c)(i) Boundaries to NE, SE, SW and NW corners not less than 50 yds and not over 90 yds.</t>
  </si>
  <si>
    <t>(d) Players sliding to field the ball must not be endangered by solid obstructions close to the boundary.</t>
  </si>
  <si>
    <t>(e) The groundsman should advise the extent of the square used for 1st XI matches when assessing the shortest boundaries.</t>
  </si>
  <si>
    <t>(a)(i) Shows the basic information, eg score, wickets, overs, side batting (home/away), and 1st innings total.</t>
  </si>
  <si>
    <t>(b) The box should have safe access, be clean, reasonably comfortable with adequate chairs and tables, offer full protection from the weather, with security provided to ensure no disturbance of the scorers during play.</t>
  </si>
  <si>
    <t>B2(a)(i)</t>
  </si>
  <si>
    <t>B2(b)-1</t>
  </si>
  <si>
    <t>(b)-2</t>
  </si>
  <si>
    <t>(b)-3</t>
  </si>
  <si>
    <t>(b)-4</t>
  </si>
  <si>
    <t>(b)-5</t>
  </si>
  <si>
    <t>(b)-6</t>
  </si>
  <si>
    <t>(b)-7</t>
  </si>
  <si>
    <t>(b)-8</t>
  </si>
  <si>
    <t>(b)-9</t>
  </si>
  <si>
    <t>(b)-10</t>
  </si>
  <si>
    <t>(b)-11</t>
  </si>
  <si>
    <t>B3 - COVERS</t>
  </si>
  <si>
    <t>B3(b)(i)-1</t>
  </si>
  <si>
    <t>(b)(i)-2</t>
  </si>
  <si>
    <t>(b)(i)-3</t>
  </si>
  <si>
    <t>(b)(i)-4</t>
  </si>
  <si>
    <t>(b)(ii)-1</t>
  </si>
  <si>
    <t>(b)(ii)-2</t>
  </si>
  <si>
    <t>B3(c)(i)</t>
  </si>
  <si>
    <t>B4 - DRYING EQUIPMENT</t>
  </si>
  <si>
    <t>B4(b)</t>
  </si>
  <si>
    <t>B4(c)</t>
  </si>
  <si>
    <t>B4(d)</t>
  </si>
  <si>
    <t>B5 - ROLLERS</t>
  </si>
  <si>
    <t>(a)(i) Heavy roller.</t>
  </si>
  <si>
    <t>B5(a)(i)</t>
  </si>
  <si>
    <t>C1 - DRESSING ROOMS</t>
  </si>
  <si>
    <t>(a)(i) Should be of adequate size (15 sq ft per player) well lit, ventilated, decorated, heated and with sufficient seating and clothes hooks.</t>
  </si>
  <si>
    <t>(b) Access and privacy</t>
  </si>
  <si>
    <t>(c) Doors must be lockable with a key available for each team.</t>
  </si>
  <si>
    <t>(d) Separate dressing rooms for teams and umpires.</t>
  </si>
  <si>
    <t>C1(a)(i)-1</t>
  </si>
  <si>
    <t>(a)(i)-2</t>
  </si>
  <si>
    <t>(a)(i)-3</t>
  </si>
  <si>
    <t>C1(a)(ii)</t>
  </si>
  <si>
    <t>C1(b)-1</t>
  </si>
  <si>
    <t>C1(c)</t>
  </si>
  <si>
    <t>C1(d)-1</t>
  </si>
  <si>
    <t>(d)-2</t>
  </si>
  <si>
    <t>(d)-3</t>
  </si>
  <si>
    <t>C2 - SHOWERS</t>
  </si>
  <si>
    <t>C3 - TOILETS</t>
  </si>
  <si>
    <t>C4 - UMPIRES' ROOM</t>
  </si>
  <si>
    <t>C6 - CLOCK &amp; BELL</t>
  </si>
  <si>
    <t>C7 - PRACTICE FACILITIES</t>
  </si>
  <si>
    <t>(c) Room should be cleaned every week and should not be used for the storage of equipment and other materials.</t>
  </si>
  <si>
    <t>C4(a)(1)</t>
  </si>
  <si>
    <t>C4(b)-1</t>
  </si>
  <si>
    <t>C4(c)(i)</t>
  </si>
  <si>
    <t>C2(a)-1</t>
  </si>
  <si>
    <t>(a)-2</t>
  </si>
  <si>
    <t>(a)-3</t>
  </si>
  <si>
    <t>C2(b)-1</t>
  </si>
  <si>
    <t>C3(a)(i)-1</t>
  </si>
  <si>
    <t>(a)(i)-4</t>
  </si>
  <si>
    <t>C3(a)(ii)</t>
  </si>
  <si>
    <t>(a)(iii)-2</t>
  </si>
  <si>
    <t>(a)(iii)-3</t>
  </si>
  <si>
    <t>(a)(iii)-4</t>
  </si>
  <si>
    <t>(a)(iii)-5</t>
  </si>
  <si>
    <t>C3(b)-1</t>
  </si>
  <si>
    <t>C3(a)(iii)-1</t>
  </si>
  <si>
    <t>A3(c)(ii)</t>
  </si>
  <si>
    <t>(a) A working clock stating the correct time should be sited so that it can be utilised by the umpires as the official time-piece.</t>
  </si>
  <si>
    <t>(b) A bell should be situated to allow the umpires to signal the start or resumption of play.</t>
  </si>
  <si>
    <t>C5(i)</t>
  </si>
  <si>
    <t>(ii)</t>
  </si>
  <si>
    <t>(iii)</t>
  </si>
  <si>
    <t>C6(a)</t>
  </si>
  <si>
    <t>C6(c)</t>
  </si>
  <si>
    <t>C6(d)</t>
  </si>
  <si>
    <t>C7(a)-1</t>
  </si>
  <si>
    <t>(a)-4</t>
  </si>
  <si>
    <t>(a)-5</t>
  </si>
  <si>
    <t>C7(b)-1</t>
  </si>
  <si>
    <t>D1 - KITCHEN</t>
  </si>
  <si>
    <t>D2-C/MARK HEALTH &amp; SAFETY</t>
  </si>
  <si>
    <t>D4 - CAR PARKING</t>
  </si>
  <si>
    <t>E1 - HOSPITALITY</t>
  </si>
  <si>
    <t>E2 - PUBLICITY</t>
  </si>
  <si>
    <t>E3 - GENERAL MANAGEMENT</t>
  </si>
  <si>
    <t>E1(a)(i)</t>
  </si>
  <si>
    <t>E1(b)</t>
  </si>
  <si>
    <t>E1(c)</t>
  </si>
  <si>
    <t>TOTAL ALL AREAS</t>
  </si>
  <si>
    <t>D1(i)-1</t>
  </si>
  <si>
    <t>(i)-2</t>
  </si>
  <si>
    <t>(i)-3</t>
  </si>
  <si>
    <t>D1(ii)</t>
  </si>
  <si>
    <t>D1(iii)</t>
  </si>
  <si>
    <t>D2(a)(i)</t>
  </si>
  <si>
    <t>D2(b)</t>
  </si>
  <si>
    <t>D3</t>
  </si>
  <si>
    <t>D4(a)-1</t>
  </si>
  <si>
    <t>D4(b)-1</t>
  </si>
  <si>
    <t>D4(c)</t>
  </si>
  <si>
    <t>E2(a)(i)</t>
  </si>
  <si>
    <t>E2(b)</t>
  </si>
  <si>
    <t>E3(a)</t>
  </si>
  <si>
    <t>E3(b)</t>
  </si>
  <si>
    <t>E3(c)</t>
  </si>
  <si>
    <t>E3(d)</t>
  </si>
  <si>
    <t>(1) 12ft wide and over - 4 mk; 11 to 12ft - 3 mk; 10 to 11 2 mk</t>
  </si>
  <si>
    <t>C5- PLAYERS' VIEWING AREA</t>
  </si>
  <si>
    <t>Total available - 125</t>
  </si>
  <si>
    <t>TOTAL AREAS 'D'</t>
  </si>
  <si>
    <t>TOTAL AREAS 'E'</t>
  </si>
  <si>
    <t>TOTAL AREAS 'C'</t>
  </si>
  <si>
    <t>TOTAL AREAS 'A' &amp; 'B'</t>
  </si>
  <si>
    <t>TOTAL AREAS 'B'</t>
  </si>
  <si>
    <t>TOTAL AREAS 'A'</t>
  </si>
  <si>
    <t>2.5 marks for each qualified coach or qualified first-aider (up to 4)  Names should be provided.</t>
  </si>
  <si>
    <t>(c)(iii)</t>
  </si>
  <si>
    <t>C6(b)</t>
  </si>
  <si>
    <t>D3- PUBLIC T/PHONE</t>
  </si>
  <si>
    <t>1 mark lost for each negative answer on umps' reports for Questions No 1 to No 6</t>
  </si>
  <si>
    <t>(c)-E/W</t>
  </si>
  <si>
    <t>(d)(i)-NE/SW</t>
  </si>
  <si>
    <t>(c)(i)-E</t>
  </si>
  <si>
    <t>(c)(i)-W</t>
  </si>
  <si>
    <t>(c)i-SW</t>
  </si>
  <si>
    <t>(c)i-NW</t>
  </si>
  <si>
    <t>(b)(i)-S</t>
  </si>
  <si>
    <t>(c)-S</t>
  </si>
  <si>
    <t>C1(b)-2</t>
  </si>
  <si>
    <t>Spectators able to view the match from their cars.</t>
  </si>
  <si>
    <t>Based on fines' record for late receipt of score-sheets, lowest fines 10 marks, highest 0 marks.</t>
  </si>
  <si>
    <t>Total area 24-27 sq yds-4 mks (2 mks if only one screen)</t>
  </si>
  <si>
    <t>Total area 27-32 sq yds-7 mks (5 mks if only one screen)</t>
  </si>
  <si>
    <t>Less than 24 sq yds is not of required standard - 2 mks</t>
  </si>
  <si>
    <t>(a)(ii) Groundsman's experience and training, eg LCA Courses attended and certificates obtained.</t>
  </si>
  <si>
    <t>B6(a)(i)</t>
  </si>
  <si>
    <t>Water pressure adequate for sprinkler - best is tap close to square - 5 marks, 4 mks if water supply outside pavilion, 3 mks otherwise</t>
  </si>
  <si>
    <t>(d) Scoreboard should be operated effectively and scorers signals clearly visible?</t>
  </si>
  <si>
    <t>(c) Scorer qualified</t>
  </si>
  <si>
    <t>B(2)(c)</t>
  </si>
  <si>
    <t>1st XI scorer registered ECB ACO member Level 1 minimum</t>
  </si>
  <si>
    <t>1(g)(i)</t>
  </si>
  <si>
    <t>1(g)(ii)</t>
  </si>
  <si>
    <t>1(g)(iii)</t>
  </si>
  <si>
    <t>10 marks max for maintenance standard. Suitability and condition of grass cutting mahinery for outfield - 5 mks max each</t>
  </si>
  <si>
    <t>(d) A bell of suitable size and manufacture must be provided.  If kept inside the pavilion it must be capable of being sited where it can be easily accessed by the umpires and heard by spectators and players alike. 5 marks max for accessibility, 5 marks max for audibility</t>
  </si>
  <si>
    <t>(c) The clock must be large enough with clear numerals as to be easily read from all parts of the ground. 10 marks max for size and readability.</t>
  </si>
  <si>
    <t>B2(d)</t>
  </si>
  <si>
    <t>(g)(i) Pitch &amp; square distinguishable from square &amp; outfield - 5 marks max</t>
  </si>
  <si>
    <t>KEY</t>
  </si>
  <si>
    <t>UMPIRES' CARD ASSESSMENT</t>
  </si>
  <si>
    <t>TEMPORARY SCORES PENDING ASSESSMENT VISIT</t>
  </si>
  <si>
    <t>SCORES BELOW STANDARD</t>
  </si>
  <si>
    <t>(a)(i) Two sightscreens at each end of adequate height and width (suggested each 13 ft high by 11 ft wide (16 yd2) for level ground), or one sightscreen of equivalent overall width.</t>
  </si>
  <si>
    <t>(b) Screens at each end (N &amp; S) to be scored separately based on the various locations stated.</t>
  </si>
  <si>
    <t>(a)(i) Condition and adequacy of wheeled covers, eg width covered, protection from driving rain.</t>
  </si>
  <si>
    <t>(b) Wheeled covers are unlikely to be sufficiently long without additional sheeting; bowlers' run-up sheets and side sheets are recommended. Precautions should also be taken to prevent water from running under the edges of the pitch covers (wheeled or not).</t>
  </si>
  <si>
    <t>(b) Full points to be awarded if all the listed equipment is available, this should include an adequate supply of sawdust.</t>
  </si>
  <si>
    <t>(c) It is unlikely that more than one will be available but it should be well maintained with the sponges in good condition.  Spare sponges will give max points.</t>
  </si>
  <si>
    <t>(a) Means to prevent players slipping on recently seeded/repaired pitch ends during wet weather are recommended, eg strips of Astroturf nailed down.</t>
  </si>
  <si>
    <t>(c)i-NE</t>
  </si>
  <si>
    <t>(c)i-SE</t>
  </si>
  <si>
    <t>(b)(i)-N</t>
  </si>
  <si>
    <t>Umpires' Card Q9, score 0 to 5 times 4 to give marks.</t>
  </si>
  <si>
    <r>
      <t>(ii) Should give true and predictable bounce and not produce excessive spin or movement off the seam.  (</t>
    </r>
    <r>
      <rPr>
        <b/>
        <sz val="10"/>
        <rFont val="Arial"/>
        <family val="2"/>
      </rPr>
      <t>Umpires' Card Q8a to Q8d</t>
    </r>
    <r>
      <rPr>
        <sz val="10"/>
        <rFont val="Arial"/>
        <family val="2"/>
      </rPr>
      <t xml:space="preserve"> based on ECB criteria times 4)</t>
    </r>
  </si>
  <si>
    <r>
      <t xml:space="preserve">(d) Outfield closely cut with mower, preferably with grass collecting facility. Gang mowers, if used must not leave cuttings that will impede the smooth running of balls. </t>
    </r>
    <r>
      <rPr>
        <b/>
        <sz val="10"/>
        <rFont val="Arial"/>
        <family val="2"/>
      </rPr>
      <t>Umpires' Card Q10</t>
    </r>
    <r>
      <rPr>
        <sz val="10"/>
        <rFont val="Arial"/>
        <family val="2"/>
      </rPr>
      <t>, score 0 to 5 times 6 to give marks.</t>
    </r>
  </si>
  <si>
    <r>
      <t xml:space="preserve">(a) Clearly marked by a large diameter rope OR a white line with markers approximately 20 yards apart.  </t>
    </r>
    <r>
      <rPr>
        <b/>
        <sz val="10"/>
        <rFont val="Arial"/>
        <family val="2"/>
      </rPr>
      <t>Umpires' Card Q11</t>
    </r>
    <r>
      <rPr>
        <sz val="10"/>
        <rFont val="Arial"/>
        <family val="2"/>
      </rPr>
      <t xml:space="preserve"> requires a score of 0 to 5 to be recorded based on ECB guidelines. Score to be doubled to give marks.</t>
    </r>
  </si>
  <si>
    <r>
      <rPr>
        <b/>
        <sz val="10"/>
        <rFont val="Arial"/>
        <family val="2"/>
      </rPr>
      <t>Umpires' Card Q12</t>
    </r>
    <r>
      <rPr>
        <sz val="10"/>
        <rFont val="Arial"/>
        <family val="2"/>
      </rPr>
      <t xml:space="preserve"> requires umpires to assess lost time. The score is based on the range of lost time for all teams.</t>
    </r>
  </si>
  <si>
    <r>
      <rPr>
        <b/>
        <sz val="10"/>
        <rFont val="Arial"/>
        <family val="2"/>
      </rPr>
      <t>Umpires' Card Q13</t>
    </r>
    <r>
      <rPr>
        <sz val="10"/>
        <rFont val="Arial"/>
        <family val="2"/>
      </rPr>
      <t xml:space="preserve"> requires a score of 0 to 5 for condition and general appearance. Score to be doubled to give marks.</t>
    </r>
  </si>
  <si>
    <r>
      <rPr>
        <b/>
        <sz val="10"/>
        <rFont val="Arial"/>
        <family val="2"/>
      </rPr>
      <t>Umpires' Card Q14 and Q15</t>
    </r>
    <r>
      <rPr>
        <sz val="10"/>
        <rFont val="Arial"/>
        <family val="2"/>
      </rPr>
      <t xml:space="preserve"> scored out of 5 marks max.</t>
    </r>
  </si>
  <si>
    <r>
      <t xml:space="preserve">(a)(i) Groundsman's availabilty to meet the needs of the ground, pre-match preparation </t>
    </r>
    <r>
      <rPr>
        <b/>
        <sz val="10"/>
        <rFont val="Arial"/>
        <family val="2"/>
      </rPr>
      <t>(scored in Area 2(b) above)</t>
    </r>
    <r>
      <rPr>
        <sz val="10"/>
        <rFont val="Arial"/>
        <family val="2"/>
      </rPr>
      <t xml:space="preserve"> and match day duties i.e. (i) sightscreens in position 5 minutes before start of match, (ii) facilities for brushing, remarking and rolling during the interval between innings must be available and used as appropriate, (iii) adequate supply of sawdust and cloths is available to minimise lost time due to wet ground; (iv) covers are available to protect the pitch and bowlers' run ups from light rain before and during the match and be readily put in place. </t>
    </r>
    <r>
      <rPr>
        <b/>
        <sz val="10"/>
        <rFont val="Arial"/>
        <family val="2"/>
      </rPr>
      <t>Umpires Card Q7</t>
    </r>
  </si>
  <si>
    <r>
      <t xml:space="preserve">(i) Door(s) must be lockable and the key(s) readily available - </t>
    </r>
    <r>
      <rPr>
        <b/>
        <sz val="10"/>
        <rFont val="Arial"/>
        <family val="2"/>
      </rPr>
      <t>Umpires' Card Q16</t>
    </r>
    <r>
      <rPr>
        <sz val="10"/>
        <rFont val="Arial"/>
        <family val="2"/>
      </rPr>
      <t xml:space="preserve"> -  'Yes' gives a maximum 5 Marks</t>
    </r>
  </si>
  <si>
    <r>
      <t>(ii) Standard of cleanliness etc to be scored out of 5 in</t>
    </r>
    <r>
      <rPr>
        <b/>
        <sz val="10"/>
        <rFont val="Arial"/>
        <family val="2"/>
      </rPr>
      <t xml:space="preserve"> Q17</t>
    </r>
    <r>
      <rPr>
        <sz val="10"/>
        <rFont val="Arial"/>
        <family val="2"/>
      </rPr>
      <t xml:space="preserve"> and score doubled to give Marks</t>
    </r>
  </si>
  <si>
    <r>
      <rPr>
        <b/>
        <sz val="10"/>
        <rFont val="Arial"/>
        <family val="2"/>
      </rPr>
      <t>Umpires' Card Q18</t>
    </r>
    <r>
      <rPr>
        <sz val="10"/>
        <rFont val="Arial"/>
        <family val="2"/>
      </rPr>
      <t xml:space="preserve"> -  'Yes' gives a maximum 10 Marks</t>
    </r>
  </si>
  <si>
    <r>
      <rPr>
        <b/>
        <sz val="10"/>
        <rFont val="Arial"/>
        <family val="2"/>
      </rPr>
      <t>Umpires' Card Q19</t>
    </r>
    <r>
      <rPr>
        <sz val="10"/>
        <rFont val="Arial"/>
        <family val="2"/>
      </rPr>
      <t xml:space="preserve"> -  'Yes' gives a maximum 5 Marks</t>
    </r>
  </si>
  <si>
    <r>
      <t xml:space="preserve">(a)(i) Teas should be ready when needed, unless in exceptional circumstances.  </t>
    </r>
    <r>
      <rPr>
        <b/>
        <sz val="10"/>
        <rFont val="Arial"/>
        <family val="2"/>
      </rPr>
      <t>Umpires' Card Q20</t>
    </r>
    <r>
      <rPr>
        <sz val="10"/>
        <rFont val="Arial"/>
        <family val="2"/>
      </rPr>
      <t xml:space="preserve"> -  'Yes' score out of five doubled gives a maximum 10 Marks.   </t>
    </r>
  </si>
  <si>
    <r>
      <t xml:space="preserve"> (a)(ii) Teas for players and officials should be of a good standard and served in an area, of sufficient size, adjacent to the playing area.  </t>
    </r>
    <r>
      <rPr>
        <b/>
        <sz val="10"/>
        <rFont val="Arial"/>
        <family val="2"/>
      </rPr>
      <t>Umpires' Card Q21</t>
    </r>
    <r>
      <rPr>
        <sz val="10"/>
        <rFont val="Arial"/>
        <family val="2"/>
      </rPr>
      <t xml:space="preserve"> -  Score out of 5 doubled gives a maximum 10 Marks    </t>
    </r>
  </si>
  <si>
    <t>B6 - GENERAL  GROUND MANAGEMENT</t>
  </si>
  <si>
    <r>
      <t>(b)(i) Whole square cut prior to match. Must not be artificially watered within 48 hours of the start of play. Must be rolled, adequately repaired if used before and correctly marked before the scheduled toss (see diagram).  Markings must include minimum 16ft popping crease, protected area marked 5ft in front of the popping crease and 1ft either side of centre of middle stump on bowling crease.  Stumps must be properly positioned on the bowling crease in holes adequately watered for ease of positioning. All these requirements, plus those</t>
    </r>
    <r>
      <rPr>
        <b/>
        <sz val="10"/>
        <rFont val="Arial"/>
        <family val="2"/>
      </rPr>
      <t xml:space="preserve"> listed in Area 6(a) below</t>
    </r>
    <r>
      <rPr>
        <sz val="10"/>
        <rFont val="Arial"/>
        <family val="2"/>
      </rPr>
      <t xml:space="preserve">, are included with the marking of the </t>
    </r>
    <r>
      <rPr>
        <b/>
        <sz val="10"/>
        <rFont val="Arial"/>
        <family val="2"/>
      </rPr>
      <t>Umps' Card Q7</t>
    </r>
    <r>
      <rPr>
        <sz val="10"/>
        <rFont val="Arial"/>
        <family val="2"/>
      </rPr>
      <t xml:space="preserve">. </t>
    </r>
  </si>
  <si>
    <t>(ii) Should have an even covering of grass</t>
  </si>
  <si>
    <t>(iii) Suitability &amp; condition of preparation equipment for square and pitch, eg marking, scarifying, tining etc</t>
  </si>
  <si>
    <t>(iv) Maintenance regime for the whole ground - 5 mks max; pitch, Suitability and condition of grass cutting machinery for pitch and square - 5 mks each max.</t>
  </si>
  <si>
    <t>1(g)(iv)</t>
  </si>
  <si>
    <t>CLUB &amp; GROUND FACILITIES ASSESSMENT 2019 - SCORE CARD FOR LIVERPOOL CC by EH July 2019</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</si>
</sst>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809]dd\ mmmm\ yyyy"/>
  </numFmts>
  <fonts count="43">
    <font>
      <sz val="10"/>
      <name val="Arial"/>
      <family val="0"/>
    </font>
    <font>
      <u val="single"/>
      <sz val="10"/>
      <color indexed="12"/>
      <name val="Arial"/>
      <family val="2"/>
    </font>
    <font>
      <u val="single"/>
      <sz val="10"/>
      <color indexed="36"/>
      <name val="Arial"/>
      <family val="2"/>
    </font>
    <font>
      <b/>
      <sz val="10"/>
      <name val="Arial"/>
      <family val="2"/>
    </font>
    <font>
      <sz val="12"/>
      <name val="Arial"/>
      <family val="2"/>
    </font>
    <font>
      <b/>
      <sz val="12"/>
      <name val="Arial"/>
      <family val="2"/>
    </font>
    <font>
      <b/>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04997999966144562"/>
        <bgColor indexed="64"/>
      </patternFill>
    </fill>
    <fill>
      <patternFill patternType="solid">
        <fgColor theme="0" tint="-0.24997000396251678"/>
        <bgColor indexed="64"/>
      </patternFill>
    </fill>
    <fill>
      <patternFill patternType="solid">
        <fgColor rgb="FFFFFF00"/>
        <bgColor indexed="64"/>
      </patternFill>
    </fill>
    <fill>
      <patternFill patternType="solid">
        <fgColor rgb="FFFFD757"/>
        <bgColor indexed="64"/>
      </patternFill>
    </fill>
    <fill>
      <patternFill patternType="solid">
        <fgColor rgb="FFFF0000"/>
        <bgColor indexed="64"/>
      </patternFill>
    </fill>
    <fill>
      <patternFill patternType="solid">
        <fgColor rgb="FFFFC000"/>
        <bgColor indexed="64"/>
      </patternFill>
    </fill>
  </fills>
  <borders count="8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style="thin"/>
      <right style="thin"/>
      <top style="thin"/>
      <bottom style="thin"/>
    </border>
    <border>
      <left style="thin"/>
      <right style="medium"/>
      <top style="thin"/>
      <bottom style="thin"/>
    </border>
    <border>
      <left style="thin"/>
      <right style="thin"/>
      <top style="thin"/>
      <bottom>
        <color indexed="63"/>
      </bottom>
    </border>
    <border>
      <left style="thin"/>
      <right style="medium"/>
      <top style="thin"/>
      <bottom>
        <color indexed="63"/>
      </bottom>
    </border>
    <border>
      <left style="thin"/>
      <right style="thin"/>
      <top style="medium"/>
      <bottom style="medium"/>
    </border>
    <border>
      <left style="medium"/>
      <right style="medium"/>
      <top style="medium"/>
      <bottom style="medium"/>
    </border>
    <border>
      <left style="medium"/>
      <right style="medium"/>
      <top style="medium"/>
      <bottom style="thin"/>
    </border>
    <border>
      <left style="medium"/>
      <right style="medium"/>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color indexed="63"/>
      </top>
      <bottom style="thin"/>
    </border>
    <border>
      <left style="medium"/>
      <right style="thin"/>
      <top>
        <color indexed="63"/>
      </top>
      <bottom style="thin"/>
    </border>
    <border>
      <left style="thin"/>
      <right style="medium"/>
      <top>
        <color indexed="63"/>
      </top>
      <bottom style="thin"/>
    </border>
    <border>
      <left style="medium"/>
      <right style="medium"/>
      <top style="thin"/>
      <bottom style="thin"/>
    </border>
    <border>
      <left style="medium"/>
      <right style="thin"/>
      <top style="thin"/>
      <bottom style="thin"/>
    </border>
    <border>
      <left style="medium"/>
      <right style="medium"/>
      <top style="thin"/>
      <bottom>
        <color indexed="63"/>
      </bottom>
    </border>
    <border>
      <left style="medium"/>
      <right style="thin"/>
      <top style="thin"/>
      <bottom>
        <color indexed="63"/>
      </bottom>
    </border>
    <border>
      <left style="medium"/>
      <right style="thin"/>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color indexed="63"/>
      </left>
      <right style="thin"/>
      <top style="thin"/>
      <bottom style="thin"/>
    </border>
    <border>
      <left style="medium"/>
      <right style="medium"/>
      <top>
        <color indexed="63"/>
      </top>
      <bottom>
        <color indexed="63"/>
      </bottom>
    </border>
    <border>
      <left>
        <color indexed="63"/>
      </left>
      <right style="medium"/>
      <top>
        <color indexed="63"/>
      </top>
      <bottom style="medium"/>
    </border>
    <border>
      <left style="thin"/>
      <right style="medium"/>
      <top style="medium"/>
      <bottom style="thin"/>
    </border>
    <border>
      <left>
        <color indexed="63"/>
      </left>
      <right>
        <color indexed="63"/>
      </right>
      <top>
        <color indexed="63"/>
      </top>
      <bottom style="thin"/>
    </border>
    <border>
      <left style="thin"/>
      <right style="thin"/>
      <top style="medium"/>
      <bottom>
        <color indexed="63"/>
      </bottom>
    </border>
    <border>
      <left>
        <color indexed="63"/>
      </left>
      <right>
        <color indexed="63"/>
      </right>
      <top>
        <color indexed="63"/>
      </top>
      <bottom style="mediu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color indexed="63"/>
      </right>
      <top style="thin"/>
      <bottom style="thin"/>
    </border>
    <border>
      <left>
        <color indexed="63"/>
      </left>
      <right>
        <color indexed="63"/>
      </right>
      <top style="thin"/>
      <bottom>
        <color indexed="63"/>
      </bottom>
    </border>
    <border>
      <left style="medium"/>
      <right style="thin"/>
      <top style="medium"/>
      <bottom>
        <color indexed="63"/>
      </bottom>
    </border>
    <border>
      <left style="thin"/>
      <right style="medium"/>
      <top style="medium"/>
      <bottom>
        <color indexed="63"/>
      </bottom>
    </border>
    <border>
      <left style="medium"/>
      <right style="medium"/>
      <top style="medium"/>
      <bottom>
        <color indexed="63"/>
      </bottom>
    </border>
    <border>
      <left style="thin"/>
      <right style="thin"/>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thin"/>
      <right style="medium"/>
      <top>
        <color indexed="63"/>
      </top>
      <bottom>
        <color indexed="63"/>
      </bottom>
    </border>
    <border>
      <left style="medium"/>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medium"/>
      <bottom>
        <color indexed="63"/>
      </bottom>
    </border>
    <border>
      <left>
        <color indexed="63"/>
      </left>
      <right>
        <color indexed="63"/>
      </right>
      <top style="medium"/>
      <bottom style="thin"/>
    </border>
    <border>
      <left>
        <color indexed="63"/>
      </left>
      <right style="medium"/>
      <top style="medium"/>
      <bottom style="medium"/>
    </border>
    <border>
      <left>
        <color indexed="63"/>
      </left>
      <right style="thin"/>
      <top style="medium"/>
      <bottom style="medium"/>
    </border>
    <border>
      <left>
        <color indexed="63"/>
      </left>
      <right style="thin"/>
      <top>
        <color indexed="63"/>
      </top>
      <bottom style="medium"/>
    </border>
    <border>
      <left style="thin"/>
      <right style="medium"/>
      <top>
        <color indexed="63"/>
      </top>
      <bottom style="medium"/>
    </border>
    <border>
      <left style="medium"/>
      <right>
        <color indexed="63"/>
      </right>
      <top>
        <color indexed="63"/>
      </top>
      <bottom style="medium"/>
    </border>
    <border>
      <left>
        <color indexed="63"/>
      </left>
      <right style="thin"/>
      <top style="thin"/>
      <bottom>
        <color indexed="63"/>
      </bottom>
    </border>
    <border>
      <left>
        <color indexed="63"/>
      </left>
      <right style="thin"/>
      <top style="thin"/>
      <bottom style="medium"/>
    </border>
    <border>
      <left>
        <color indexed="63"/>
      </left>
      <right style="thin"/>
      <top style="medium"/>
      <bottom>
        <color indexed="63"/>
      </bottom>
    </border>
    <border>
      <left style="thin"/>
      <right>
        <color indexed="63"/>
      </right>
      <top style="thin"/>
      <bottom style="medium"/>
    </border>
    <border>
      <left>
        <color indexed="63"/>
      </left>
      <right style="thin"/>
      <top style="medium"/>
      <bottom style="thin"/>
    </border>
    <border>
      <left style="medium"/>
      <right style="medium"/>
      <top>
        <color indexed="63"/>
      </top>
      <bottom style="medium"/>
    </border>
    <border>
      <left style="medium"/>
      <right style="thin"/>
      <top>
        <color indexed="63"/>
      </top>
      <bottom style="medium"/>
    </border>
    <border>
      <left style="thin"/>
      <right style="thin"/>
      <top>
        <color indexed="63"/>
      </top>
      <bottom style="medium"/>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style="medium"/>
      <top style="thin"/>
      <bottom style="medium"/>
    </border>
    <border>
      <left style="medium"/>
      <right>
        <color indexed="63"/>
      </right>
      <top>
        <color indexed="63"/>
      </top>
      <bottom style="thin"/>
    </border>
    <border>
      <left>
        <color indexed="63"/>
      </left>
      <right style="medium"/>
      <top>
        <color indexed="63"/>
      </top>
      <bottom style="thin"/>
    </border>
    <border>
      <left style="medium"/>
      <right>
        <color indexed="63"/>
      </right>
      <top style="medium"/>
      <bottom style="thin"/>
    </border>
    <border>
      <left>
        <color indexed="63"/>
      </left>
      <right style="medium"/>
      <top style="medium"/>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2"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1"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484">
    <xf numFmtId="0" fontId="0" fillId="0" borderId="0" xfId="0" applyAlignment="1">
      <alignment/>
    </xf>
    <xf numFmtId="2" fontId="0" fillId="0" borderId="0" xfId="0" applyNumberFormat="1" applyAlignment="1">
      <alignment/>
    </xf>
    <xf numFmtId="0" fontId="0" fillId="0" borderId="10" xfId="0" applyBorder="1" applyAlignment="1">
      <alignment/>
    </xf>
    <xf numFmtId="0" fontId="0" fillId="0" borderId="11" xfId="0" applyBorder="1" applyAlignment="1">
      <alignment/>
    </xf>
    <xf numFmtId="0" fontId="0" fillId="0" borderId="0"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horizontal="right"/>
    </xf>
    <xf numFmtId="0" fontId="0" fillId="0" borderId="20" xfId="0" applyBorder="1" applyAlignment="1">
      <alignment horizontal="right"/>
    </xf>
    <xf numFmtId="0" fontId="0" fillId="0" borderId="21" xfId="0" applyBorder="1" applyAlignment="1">
      <alignment horizontal="righ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168" fontId="0" fillId="0" borderId="0" xfId="0" applyNumberFormat="1" applyBorder="1" applyAlignment="1">
      <alignment/>
    </xf>
    <xf numFmtId="0" fontId="0" fillId="0" borderId="11" xfId="0" applyFont="1" applyFill="1" applyBorder="1" applyAlignment="1">
      <alignment horizontal="right" vertical="top"/>
    </xf>
    <xf numFmtId="0" fontId="0" fillId="0" borderId="11" xfId="0" applyFont="1" applyFill="1" applyBorder="1" applyAlignment="1">
      <alignment horizontal="left" vertical="top"/>
    </xf>
    <xf numFmtId="0" fontId="0" fillId="0" borderId="11" xfId="0" applyFont="1" applyFill="1" applyBorder="1" applyAlignment="1">
      <alignment vertical="top"/>
    </xf>
    <xf numFmtId="0" fontId="0" fillId="0" borderId="20" xfId="0" applyFont="1" applyFill="1" applyBorder="1" applyAlignment="1">
      <alignment vertical="top"/>
    </xf>
    <xf numFmtId="0" fontId="0" fillId="0" borderId="26" xfId="0" applyFont="1" applyFill="1" applyBorder="1" applyAlignment="1">
      <alignment horizontal="left" vertical="top"/>
    </xf>
    <xf numFmtId="0" fontId="0" fillId="0" borderId="31" xfId="0" applyFont="1" applyFill="1" applyBorder="1" applyAlignment="1">
      <alignment horizontal="left" vertical="top"/>
    </xf>
    <xf numFmtId="0" fontId="0" fillId="0" borderId="32" xfId="0" applyFont="1" applyFill="1" applyBorder="1" applyAlignment="1">
      <alignment vertical="top"/>
    </xf>
    <xf numFmtId="0" fontId="0" fillId="0" borderId="33" xfId="0" applyFont="1" applyFill="1" applyBorder="1" applyAlignment="1">
      <alignment horizontal="left" vertical="top"/>
    </xf>
    <xf numFmtId="0" fontId="0" fillId="0" borderId="32" xfId="0" applyFont="1" applyFill="1" applyBorder="1" applyAlignment="1">
      <alignment/>
    </xf>
    <xf numFmtId="0" fontId="3" fillId="0" borderId="34" xfId="0" applyFont="1" applyBorder="1" applyAlignment="1">
      <alignment/>
    </xf>
    <xf numFmtId="0" fontId="0" fillId="0" borderId="35" xfId="0" applyBorder="1" applyAlignment="1">
      <alignment horizontal="left"/>
    </xf>
    <xf numFmtId="0" fontId="0" fillId="0" borderId="31" xfId="0" applyFont="1" applyFill="1" applyBorder="1" applyAlignment="1">
      <alignment vertical="top" wrapText="1"/>
    </xf>
    <xf numFmtId="0" fontId="0" fillId="0" borderId="26" xfId="0" applyFont="1" applyFill="1" applyBorder="1" applyAlignment="1">
      <alignment vertical="top" wrapText="1"/>
    </xf>
    <xf numFmtId="0" fontId="0" fillId="0" borderId="36" xfId="0" applyFont="1" applyFill="1" applyBorder="1" applyAlignment="1">
      <alignment vertical="top" wrapText="1"/>
    </xf>
    <xf numFmtId="0" fontId="0" fillId="0" borderId="32" xfId="0" applyFont="1" applyFill="1" applyBorder="1" applyAlignment="1">
      <alignment horizontal="right" vertical="top"/>
    </xf>
    <xf numFmtId="0" fontId="0" fillId="0" borderId="37" xfId="0" applyFont="1" applyFill="1" applyBorder="1" applyAlignment="1">
      <alignment vertical="top" wrapText="1"/>
    </xf>
    <xf numFmtId="0" fontId="0" fillId="0" borderId="31" xfId="0" applyFont="1" applyFill="1" applyBorder="1" applyAlignment="1">
      <alignment vertical="top"/>
    </xf>
    <xf numFmtId="0" fontId="0" fillId="0" borderId="26" xfId="0" applyFont="1" applyFill="1" applyBorder="1" applyAlignment="1">
      <alignment vertical="top"/>
    </xf>
    <xf numFmtId="49" fontId="0" fillId="0" borderId="11" xfId="0" applyNumberFormat="1" applyFont="1" applyFill="1" applyBorder="1" applyAlignment="1">
      <alignment horizontal="right" vertical="top"/>
    </xf>
    <xf numFmtId="0" fontId="0" fillId="0" borderId="12" xfId="0" applyFont="1" applyFill="1" applyBorder="1" applyAlignment="1">
      <alignment horizontal="left" vertical="top" wrapText="1"/>
    </xf>
    <xf numFmtId="0" fontId="0" fillId="0" borderId="12" xfId="0" applyFont="1" applyFill="1" applyBorder="1" applyAlignment="1">
      <alignment vertical="top" wrapText="1"/>
    </xf>
    <xf numFmtId="0" fontId="0" fillId="0" borderId="21" xfId="0" applyFont="1" applyFill="1" applyBorder="1" applyAlignment="1">
      <alignment vertical="top" wrapText="1"/>
    </xf>
    <xf numFmtId="0" fontId="0" fillId="0" borderId="20" xfId="0" applyFont="1" applyFill="1" applyBorder="1" applyAlignment="1">
      <alignment horizontal="right" vertical="top"/>
    </xf>
    <xf numFmtId="0" fontId="0" fillId="0" borderId="38" xfId="0" applyFont="1" applyFill="1" applyBorder="1" applyAlignment="1">
      <alignment horizontal="right" vertical="top"/>
    </xf>
    <xf numFmtId="0" fontId="0" fillId="0" borderId="13" xfId="0" applyFont="1" applyFill="1" applyBorder="1" applyAlignment="1">
      <alignment horizontal="right" vertical="top"/>
    </xf>
    <xf numFmtId="0" fontId="0" fillId="0" borderId="19" xfId="0" applyFont="1" applyFill="1" applyBorder="1" applyAlignment="1">
      <alignment vertical="top" wrapText="1"/>
    </xf>
    <xf numFmtId="0" fontId="0" fillId="0" borderId="19" xfId="0" applyFont="1" applyFill="1" applyBorder="1" applyAlignment="1">
      <alignment horizontal="left" vertical="top" wrapText="1"/>
    </xf>
    <xf numFmtId="49" fontId="0" fillId="0" borderId="20" xfId="0" applyNumberFormat="1" applyFont="1" applyFill="1" applyBorder="1" applyAlignment="1">
      <alignment horizontal="right" vertical="top"/>
    </xf>
    <xf numFmtId="0" fontId="0" fillId="0" borderId="0" xfId="0" applyFill="1" applyBorder="1" applyAlignment="1">
      <alignment/>
    </xf>
    <xf numFmtId="0" fontId="0" fillId="0" borderId="39" xfId="0" applyFill="1" applyBorder="1" applyAlignment="1">
      <alignment/>
    </xf>
    <xf numFmtId="0" fontId="3" fillId="0" borderId="40" xfId="0" applyFont="1" applyFill="1" applyBorder="1" applyAlignment="1">
      <alignment/>
    </xf>
    <xf numFmtId="0" fontId="3" fillId="0" borderId="34" xfId="0" applyFont="1" applyFill="1" applyBorder="1" applyAlignment="1">
      <alignment/>
    </xf>
    <xf numFmtId="0" fontId="3" fillId="0" borderId="41" xfId="0" applyFont="1" applyFill="1" applyBorder="1" applyAlignment="1">
      <alignment/>
    </xf>
    <xf numFmtId="0" fontId="3" fillId="0" borderId="0" xfId="0" applyFont="1" applyFill="1" applyBorder="1" applyAlignment="1">
      <alignment/>
    </xf>
    <xf numFmtId="0" fontId="3" fillId="0" borderId="42" xfId="0" applyFont="1" applyFill="1" applyBorder="1" applyAlignment="1">
      <alignment vertical="center"/>
    </xf>
    <xf numFmtId="0" fontId="3" fillId="0" borderId="43" xfId="0" applyFont="1" applyFill="1" applyBorder="1" applyAlignment="1">
      <alignment vertical="center"/>
    </xf>
    <xf numFmtId="0" fontId="0" fillId="0" borderId="28" xfId="0" applyFont="1" applyFill="1" applyBorder="1" applyAlignment="1">
      <alignment horizontal="left" vertical="top"/>
    </xf>
    <xf numFmtId="0" fontId="0" fillId="0" borderId="13" xfId="0" applyFont="1" applyFill="1" applyBorder="1" applyAlignment="1">
      <alignment vertical="top"/>
    </xf>
    <xf numFmtId="0" fontId="0" fillId="0" borderId="26" xfId="0" applyFill="1" applyBorder="1" applyAlignment="1">
      <alignment horizontal="left" vertical="top"/>
    </xf>
    <xf numFmtId="0" fontId="0" fillId="0" borderId="19" xfId="0" applyFont="1" applyFill="1" applyBorder="1" applyAlignment="1">
      <alignment vertical="top"/>
    </xf>
    <xf numFmtId="0" fontId="0" fillId="0" borderId="23" xfId="0" applyFont="1" applyFill="1" applyBorder="1" applyAlignment="1">
      <alignment vertical="top" wrapText="1"/>
    </xf>
    <xf numFmtId="0" fontId="0" fillId="0" borderId="24" xfId="0" applyFont="1" applyFill="1" applyBorder="1" applyAlignment="1">
      <alignment vertical="top" wrapText="1"/>
    </xf>
    <xf numFmtId="0" fontId="0" fillId="0" borderId="44" xfId="0" applyFont="1" applyFill="1" applyBorder="1" applyAlignment="1">
      <alignment vertical="top" wrapText="1"/>
    </xf>
    <xf numFmtId="0" fontId="0" fillId="0" borderId="45" xfId="0" applyFont="1" applyFill="1" applyBorder="1" applyAlignment="1" quotePrefix="1">
      <alignment vertical="top" wrapText="1"/>
    </xf>
    <xf numFmtId="0" fontId="0" fillId="0" borderId="0" xfId="0" applyFill="1" applyAlignment="1">
      <alignment/>
    </xf>
    <xf numFmtId="0" fontId="0" fillId="0" borderId="46" xfId="0" applyFont="1" applyFill="1" applyBorder="1" applyAlignment="1">
      <alignment vertical="top" wrapText="1"/>
    </xf>
    <xf numFmtId="0" fontId="0" fillId="0" borderId="47" xfId="0" applyFont="1" applyFill="1" applyBorder="1" applyAlignment="1">
      <alignment vertical="top" wrapText="1"/>
    </xf>
    <xf numFmtId="0" fontId="0" fillId="0" borderId="46" xfId="0" applyFont="1" applyFill="1" applyBorder="1" applyAlignment="1">
      <alignment vertical="top"/>
    </xf>
    <xf numFmtId="0" fontId="0" fillId="0" borderId="38" xfId="0" applyFont="1" applyFill="1" applyBorder="1" applyAlignment="1">
      <alignment vertical="top"/>
    </xf>
    <xf numFmtId="0" fontId="0" fillId="33" borderId="32" xfId="0" applyFont="1" applyFill="1" applyBorder="1" applyAlignment="1">
      <alignment vertical="top"/>
    </xf>
    <xf numFmtId="0" fontId="0" fillId="33" borderId="32" xfId="0" applyFont="1" applyFill="1" applyBorder="1" applyAlignment="1">
      <alignment horizontal="right" vertical="top"/>
    </xf>
    <xf numFmtId="0" fontId="0" fillId="33" borderId="20" xfId="0" applyFont="1" applyFill="1" applyBorder="1" applyAlignment="1">
      <alignment/>
    </xf>
    <xf numFmtId="0" fontId="0" fillId="33" borderId="11" xfId="0" applyFont="1" applyFill="1" applyBorder="1" applyAlignment="1">
      <alignment vertical="top"/>
    </xf>
    <xf numFmtId="0" fontId="0" fillId="33" borderId="11" xfId="0" applyFont="1" applyFill="1" applyBorder="1" applyAlignment="1">
      <alignment horizontal="right" vertical="top"/>
    </xf>
    <xf numFmtId="0" fontId="0" fillId="33" borderId="20" xfId="0" applyFont="1" applyFill="1" applyBorder="1" applyAlignment="1">
      <alignment vertical="top"/>
    </xf>
    <xf numFmtId="0" fontId="0" fillId="33" borderId="20" xfId="0" applyFont="1" applyFill="1" applyBorder="1" applyAlignment="1">
      <alignment horizontal="right" vertical="top"/>
    </xf>
    <xf numFmtId="0" fontId="0" fillId="33" borderId="32" xfId="0" applyFont="1" applyFill="1" applyBorder="1" applyAlignment="1">
      <alignment horizontal="left" vertical="top"/>
    </xf>
    <xf numFmtId="0" fontId="0" fillId="33" borderId="11" xfId="0" applyFont="1" applyFill="1" applyBorder="1" applyAlignment="1">
      <alignment horizontal="left" vertical="top"/>
    </xf>
    <xf numFmtId="0" fontId="0" fillId="33" borderId="13" xfId="0" applyFont="1" applyFill="1" applyBorder="1" applyAlignment="1">
      <alignment vertical="top"/>
    </xf>
    <xf numFmtId="0" fontId="0" fillId="33" borderId="13" xfId="0" applyFont="1" applyFill="1" applyBorder="1" applyAlignment="1">
      <alignment horizontal="left" vertical="top"/>
    </xf>
    <xf numFmtId="0" fontId="0" fillId="33" borderId="13" xfId="0" applyFont="1" applyFill="1" applyBorder="1" applyAlignment="1">
      <alignment horizontal="right" vertical="top"/>
    </xf>
    <xf numFmtId="0" fontId="0" fillId="0" borderId="28" xfId="0" applyFont="1" applyFill="1" applyBorder="1" applyAlignment="1">
      <alignment/>
    </xf>
    <xf numFmtId="0" fontId="0" fillId="33" borderId="13" xfId="0" applyFont="1" applyFill="1" applyBorder="1" applyAlignment="1">
      <alignment/>
    </xf>
    <xf numFmtId="0" fontId="0" fillId="0" borderId="30" xfId="0" applyFont="1" applyFill="1" applyBorder="1" applyAlignment="1">
      <alignment vertical="top"/>
    </xf>
    <xf numFmtId="0" fontId="0" fillId="0" borderId="0" xfId="0" applyAlignment="1">
      <alignment horizontal="right"/>
    </xf>
    <xf numFmtId="0" fontId="0" fillId="0" borderId="0" xfId="0" applyFont="1" applyFill="1" applyBorder="1" applyAlignment="1">
      <alignment vertical="top"/>
    </xf>
    <xf numFmtId="0" fontId="0" fillId="0" borderId="0" xfId="0" applyFill="1" applyBorder="1" applyAlignment="1">
      <alignment/>
    </xf>
    <xf numFmtId="0" fontId="0" fillId="0" borderId="0" xfId="0" applyFont="1" applyFill="1" applyBorder="1" applyAlignment="1">
      <alignment horizontal="right" vertical="top"/>
    </xf>
    <xf numFmtId="0" fontId="0" fillId="0" borderId="47" xfId="0" applyFont="1" applyFill="1" applyBorder="1" applyAlignment="1">
      <alignment horizontal="right" vertical="top"/>
    </xf>
    <xf numFmtId="0" fontId="5" fillId="0" borderId="48" xfId="0" applyFont="1" applyFill="1" applyBorder="1" applyAlignment="1">
      <alignment horizontal="center" vertical="center" textRotation="90"/>
    </xf>
    <xf numFmtId="0" fontId="0" fillId="34" borderId="49" xfId="0" applyFont="1" applyFill="1" applyBorder="1" applyAlignment="1">
      <alignment vertical="top"/>
    </xf>
    <xf numFmtId="0" fontId="0" fillId="0" borderId="49" xfId="0" applyFont="1" applyFill="1" applyBorder="1" applyAlignment="1">
      <alignment/>
    </xf>
    <xf numFmtId="0" fontId="0" fillId="34" borderId="49" xfId="0" applyFont="1" applyFill="1" applyBorder="1" applyAlignment="1">
      <alignment horizontal="right" vertical="top"/>
    </xf>
    <xf numFmtId="0" fontId="0" fillId="0" borderId="50" xfId="0" applyFill="1" applyBorder="1" applyAlignment="1">
      <alignment vertical="top" wrapText="1"/>
    </xf>
    <xf numFmtId="0" fontId="0" fillId="0" borderId="51" xfId="0" applyFont="1" applyFill="1" applyBorder="1" applyAlignment="1">
      <alignment vertical="top" wrapText="1"/>
    </xf>
    <xf numFmtId="0" fontId="0" fillId="0" borderId="38" xfId="0" applyFont="1" applyFill="1" applyBorder="1" applyAlignment="1">
      <alignment/>
    </xf>
    <xf numFmtId="0" fontId="0" fillId="33" borderId="38" xfId="0" applyFont="1" applyFill="1" applyBorder="1" applyAlignment="1">
      <alignment/>
    </xf>
    <xf numFmtId="0" fontId="0" fillId="0" borderId="49" xfId="0" applyFont="1" applyFill="1" applyBorder="1" applyAlignment="1">
      <alignment horizontal="right" vertical="top"/>
    </xf>
    <xf numFmtId="0" fontId="0" fillId="0" borderId="52" xfId="0" applyFill="1" applyBorder="1" applyAlignment="1">
      <alignment horizontal="right" vertical="top"/>
    </xf>
    <xf numFmtId="0" fontId="0" fillId="0" borderId="53" xfId="0" applyFont="1" applyFill="1" applyBorder="1" applyAlignment="1">
      <alignment horizontal="left" vertical="top" wrapText="1"/>
    </xf>
    <xf numFmtId="0" fontId="0" fillId="0" borderId="10" xfId="0" applyFont="1" applyFill="1" applyBorder="1" applyAlignment="1">
      <alignment horizontal="right" vertical="top"/>
    </xf>
    <xf numFmtId="0" fontId="0" fillId="0" borderId="52" xfId="0" applyFont="1" applyFill="1" applyBorder="1" applyAlignment="1">
      <alignment horizontal="left" vertical="top" wrapText="1"/>
    </xf>
    <xf numFmtId="0" fontId="0" fillId="0" borderId="52" xfId="0" applyFont="1" applyFill="1" applyBorder="1" applyAlignment="1">
      <alignment horizontal="right" vertical="top"/>
    </xf>
    <xf numFmtId="0" fontId="0" fillId="0" borderId="0" xfId="0" applyFill="1" applyBorder="1" applyAlignment="1">
      <alignment horizontal="center"/>
    </xf>
    <xf numFmtId="0" fontId="0" fillId="0" borderId="39" xfId="0" applyFill="1" applyBorder="1" applyAlignment="1">
      <alignment horizontal="center"/>
    </xf>
    <xf numFmtId="0" fontId="0" fillId="0" borderId="28" xfId="0" applyFont="1" applyFill="1" applyBorder="1" applyAlignment="1">
      <alignment horizontal="left" vertical="top" wrapText="1"/>
    </xf>
    <xf numFmtId="0" fontId="0" fillId="0" borderId="10" xfId="0" applyFont="1" applyFill="1" applyBorder="1" applyAlignment="1">
      <alignment horizontal="left" vertical="top"/>
    </xf>
    <xf numFmtId="0" fontId="0" fillId="0" borderId="40" xfId="0" applyFont="1" applyFill="1" applyBorder="1" applyAlignment="1">
      <alignment horizontal="left" vertical="top" wrapText="1"/>
    </xf>
    <xf numFmtId="0" fontId="5" fillId="0" borderId="34" xfId="0" applyFont="1" applyFill="1" applyBorder="1" applyAlignment="1">
      <alignment horizontal="center" vertical="center" textRotation="90"/>
    </xf>
    <xf numFmtId="0" fontId="0" fillId="0" borderId="54" xfId="0" applyFont="1" applyFill="1" applyBorder="1" applyAlignment="1">
      <alignment vertical="top"/>
    </xf>
    <xf numFmtId="0" fontId="0" fillId="0" borderId="49" xfId="0" applyFont="1" applyFill="1" applyBorder="1" applyAlignment="1">
      <alignment/>
    </xf>
    <xf numFmtId="0" fontId="0" fillId="0" borderId="52" xfId="0" applyFont="1" applyFill="1" applyBorder="1" applyAlignment="1">
      <alignment vertical="top" wrapText="1"/>
    </xf>
    <xf numFmtId="0" fontId="0" fillId="0" borderId="12" xfId="0" applyFont="1" applyFill="1" applyBorder="1" applyAlignment="1">
      <alignment vertical="top"/>
    </xf>
    <xf numFmtId="0" fontId="0" fillId="0" borderId="10" xfId="0" applyFont="1" applyFill="1" applyBorder="1" applyAlignment="1">
      <alignment vertical="top"/>
    </xf>
    <xf numFmtId="0" fontId="3" fillId="0" borderId="12" xfId="0" applyFont="1" applyFill="1" applyBorder="1" applyAlignment="1">
      <alignment vertical="top" wrapText="1"/>
    </xf>
    <xf numFmtId="0" fontId="0" fillId="0" borderId="55" xfId="0" applyFont="1" applyFill="1" applyBorder="1" applyAlignment="1">
      <alignment vertical="top" wrapText="1"/>
    </xf>
    <xf numFmtId="0" fontId="0" fillId="0" borderId="36" xfId="0" applyFill="1" applyBorder="1" applyAlignment="1">
      <alignment/>
    </xf>
    <xf numFmtId="0" fontId="4" fillId="0" borderId="12" xfId="0" applyFont="1" applyFill="1" applyBorder="1" applyAlignment="1">
      <alignment vertical="top"/>
    </xf>
    <xf numFmtId="0" fontId="3" fillId="33" borderId="11" xfId="0" applyFont="1" applyFill="1" applyBorder="1" applyAlignment="1">
      <alignment/>
    </xf>
    <xf numFmtId="0" fontId="3" fillId="33" borderId="11" xfId="0" applyFont="1" applyFill="1" applyBorder="1" applyAlignment="1">
      <alignment horizontal="center" textRotation="90"/>
    </xf>
    <xf numFmtId="0" fontId="0" fillId="0" borderId="55" xfId="0" applyFont="1" applyFill="1" applyBorder="1" applyAlignment="1">
      <alignment vertical="top"/>
    </xf>
    <xf numFmtId="0" fontId="0" fillId="0" borderId="23" xfId="0" applyFont="1" applyFill="1" applyBorder="1" applyAlignment="1">
      <alignment horizontal="left" vertical="top"/>
    </xf>
    <xf numFmtId="0" fontId="0" fillId="33" borderId="10" xfId="0" applyFont="1" applyFill="1" applyBorder="1" applyAlignment="1">
      <alignment vertical="top"/>
    </xf>
    <xf numFmtId="0" fontId="0" fillId="33" borderId="10" xfId="0" applyFont="1" applyFill="1" applyBorder="1" applyAlignment="1">
      <alignment horizontal="left" vertical="top"/>
    </xf>
    <xf numFmtId="0" fontId="0" fillId="33" borderId="10" xfId="0" applyFont="1" applyFill="1" applyBorder="1" applyAlignment="1">
      <alignment horizontal="right" vertical="top"/>
    </xf>
    <xf numFmtId="0" fontId="0" fillId="0" borderId="14" xfId="0" applyFont="1" applyFill="1" applyBorder="1" applyAlignment="1">
      <alignment vertical="top" wrapText="1"/>
    </xf>
    <xf numFmtId="0" fontId="0" fillId="0" borderId="49" xfId="0" applyFont="1" applyFill="1" applyBorder="1" applyAlignment="1">
      <alignment vertical="top"/>
    </xf>
    <xf numFmtId="0" fontId="0" fillId="0" borderId="28" xfId="0" applyFont="1" applyFill="1" applyBorder="1" applyAlignment="1">
      <alignment vertical="top" wrapText="1"/>
    </xf>
    <xf numFmtId="0" fontId="0" fillId="0" borderId="53" xfId="0" applyFont="1" applyFill="1" applyBorder="1" applyAlignment="1">
      <alignment vertical="top" wrapText="1"/>
    </xf>
    <xf numFmtId="0" fontId="0" fillId="0" borderId="53" xfId="0" applyFont="1" applyFill="1" applyBorder="1" applyAlignment="1">
      <alignment horizontal="left" vertical="top"/>
    </xf>
    <xf numFmtId="0" fontId="0" fillId="33" borderId="49" xfId="0" applyFont="1" applyFill="1" applyBorder="1" applyAlignment="1">
      <alignment horizontal="left" vertical="top"/>
    </xf>
    <xf numFmtId="0" fontId="0" fillId="0" borderId="53" xfId="0" applyFont="1" applyFill="1" applyBorder="1" applyAlignment="1">
      <alignment horizontal="center" vertical="top" wrapText="1"/>
    </xf>
    <xf numFmtId="0" fontId="0" fillId="0" borderId="28" xfId="0" applyFont="1" applyFill="1" applyBorder="1" applyAlignment="1">
      <alignment vertical="top"/>
    </xf>
    <xf numFmtId="0" fontId="0" fillId="0" borderId="56" xfId="0" applyFont="1" applyFill="1" applyBorder="1" applyAlignment="1">
      <alignment vertical="top" wrapText="1"/>
    </xf>
    <xf numFmtId="0" fontId="0" fillId="0" borderId="54" xfId="0" applyFont="1" applyFill="1" applyBorder="1" applyAlignment="1">
      <alignment horizontal="left" vertical="top"/>
    </xf>
    <xf numFmtId="0" fontId="0" fillId="33" borderId="49" xfId="0" applyFont="1" applyFill="1" applyBorder="1" applyAlignment="1">
      <alignment horizontal="center" vertical="top"/>
    </xf>
    <xf numFmtId="0" fontId="0" fillId="0" borderId="57" xfId="0" applyFont="1" applyFill="1" applyBorder="1" applyAlignment="1">
      <alignment vertical="top"/>
    </xf>
    <xf numFmtId="0" fontId="0" fillId="0" borderId="58" xfId="0" applyFont="1" applyFill="1" applyBorder="1" applyAlignment="1">
      <alignment vertical="top" wrapText="1"/>
    </xf>
    <xf numFmtId="0" fontId="0" fillId="0" borderId="24" xfId="0" applyFont="1" applyFill="1" applyBorder="1" applyAlignment="1">
      <alignment vertical="top"/>
    </xf>
    <xf numFmtId="0" fontId="0" fillId="0" borderId="0" xfId="0" applyFill="1" applyBorder="1" applyAlignment="1">
      <alignment horizontal="left" vertical="top" wrapText="1"/>
    </xf>
    <xf numFmtId="0" fontId="0" fillId="35" borderId="11" xfId="0" applyFont="1" applyFill="1" applyBorder="1" applyAlignment="1">
      <alignment vertical="top"/>
    </xf>
    <xf numFmtId="0" fontId="0" fillId="0" borderId="49" xfId="0" applyFont="1" applyFill="1" applyBorder="1" applyAlignment="1">
      <alignment horizontal="left" vertical="top"/>
    </xf>
    <xf numFmtId="49" fontId="0" fillId="0" borderId="49" xfId="0" applyNumberFormat="1" applyFont="1" applyFill="1" applyBorder="1" applyAlignment="1">
      <alignment horizontal="right" vertical="top"/>
    </xf>
    <xf numFmtId="0" fontId="0" fillId="35" borderId="11" xfId="0" applyFont="1" applyFill="1" applyBorder="1" applyAlignment="1">
      <alignment horizontal="right" vertical="top"/>
    </xf>
    <xf numFmtId="0" fontId="5" fillId="0" borderId="0" xfId="0" applyFont="1" applyFill="1" applyBorder="1" applyAlignment="1">
      <alignment horizontal="center" vertical="center" textRotation="90"/>
    </xf>
    <xf numFmtId="0" fontId="0" fillId="33" borderId="0" xfId="0" applyFont="1" applyFill="1" applyBorder="1" applyAlignment="1">
      <alignment horizontal="left" vertical="top"/>
    </xf>
    <xf numFmtId="0" fontId="0" fillId="33" borderId="0" xfId="0" applyFont="1" applyFill="1" applyBorder="1" applyAlignment="1">
      <alignment horizontal="right" vertical="top"/>
    </xf>
    <xf numFmtId="0" fontId="0" fillId="0" borderId="0" xfId="57" applyFont="1" applyFill="1" applyBorder="1" applyAlignment="1">
      <alignment horizontal="left" vertical="top" wrapText="1"/>
      <protection/>
    </xf>
    <xf numFmtId="0" fontId="0" fillId="0" borderId="0" xfId="0" applyFont="1" applyFill="1" applyBorder="1" applyAlignment="1">
      <alignment horizontal="left" vertical="top"/>
    </xf>
    <xf numFmtId="0" fontId="3" fillId="0" borderId="34" xfId="0" applyFont="1" applyFill="1" applyBorder="1" applyAlignment="1">
      <alignment horizontal="center" textRotation="90"/>
    </xf>
    <xf numFmtId="0" fontId="3" fillId="0" borderId="34" xfId="0" applyFont="1" applyFill="1" applyBorder="1" applyAlignment="1">
      <alignment horizontal="center" textRotation="90" wrapText="1"/>
    </xf>
    <xf numFmtId="0" fontId="0" fillId="0" borderId="26" xfId="0" applyFont="1" applyFill="1" applyBorder="1" applyAlignment="1">
      <alignment horizontal="left" vertical="top" wrapText="1"/>
    </xf>
    <xf numFmtId="0" fontId="0" fillId="0" borderId="47" xfId="0" applyFill="1" applyBorder="1" applyAlignment="1">
      <alignment horizontal="right" vertical="top"/>
    </xf>
    <xf numFmtId="0" fontId="0" fillId="0" borderId="53" xfId="0" applyFill="1" applyBorder="1" applyAlignment="1">
      <alignment horizontal="center"/>
    </xf>
    <xf numFmtId="0" fontId="0" fillId="0" borderId="0" xfId="0" applyFont="1" applyFill="1" applyBorder="1" applyAlignment="1">
      <alignment vertical="top" wrapText="1"/>
    </xf>
    <xf numFmtId="0" fontId="0" fillId="0" borderId="59" xfId="0" applyFont="1" applyFill="1" applyBorder="1" applyAlignment="1">
      <alignment vertical="top" wrapText="1"/>
    </xf>
    <xf numFmtId="0" fontId="0" fillId="0" borderId="59" xfId="0" applyFont="1" applyFill="1" applyBorder="1" applyAlignment="1">
      <alignment vertical="top"/>
    </xf>
    <xf numFmtId="0" fontId="0" fillId="35" borderId="11" xfId="0" applyFont="1" applyFill="1" applyBorder="1" applyAlignment="1">
      <alignment horizontal="left" vertical="top"/>
    </xf>
    <xf numFmtId="0" fontId="6" fillId="0" borderId="59" xfId="0" applyFont="1" applyFill="1" applyBorder="1" applyAlignment="1">
      <alignment horizontal="center" textRotation="90" wrapText="1"/>
    </xf>
    <xf numFmtId="0" fontId="0" fillId="0" borderId="53" xfId="0" applyFill="1" applyBorder="1" applyAlignment="1">
      <alignment/>
    </xf>
    <xf numFmtId="0" fontId="0" fillId="0" borderId="53" xfId="0" applyFont="1" applyFill="1" applyBorder="1" applyAlignment="1">
      <alignment vertical="top"/>
    </xf>
    <xf numFmtId="0" fontId="0" fillId="0" borderId="60" xfId="0" applyFont="1" applyFill="1" applyBorder="1" applyAlignment="1">
      <alignment vertical="top" wrapText="1"/>
    </xf>
    <xf numFmtId="0" fontId="0" fillId="0" borderId="45" xfId="0" applyFont="1" applyFill="1" applyBorder="1" applyAlignment="1">
      <alignment vertical="top" wrapText="1"/>
    </xf>
    <xf numFmtId="0" fontId="3" fillId="0" borderId="34" xfId="0" applyFont="1" applyFill="1" applyBorder="1" applyAlignment="1">
      <alignment textRotation="90" wrapText="1"/>
    </xf>
    <xf numFmtId="0" fontId="3" fillId="0" borderId="34" xfId="0" applyFont="1" applyFill="1" applyBorder="1" applyAlignment="1">
      <alignment horizontal="center" vertical="center" textRotation="90"/>
    </xf>
    <xf numFmtId="0" fontId="0" fillId="0" borderId="28" xfId="0" applyFill="1" applyBorder="1" applyAlignment="1">
      <alignment wrapText="1"/>
    </xf>
    <xf numFmtId="0" fontId="0" fillId="0" borderId="46" xfId="0" applyFill="1" applyBorder="1" applyAlignment="1">
      <alignment/>
    </xf>
    <xf numFmtId="0" fontId="0" fillId="0" borderId="46" xfId="0" applyFont="1" applyFill="1" applyBorder="1" applyAlignment="1">
      <alignment horizontal="left" vertical="top"/>
    </xf>
    <xf numFmtId="0" fontId="0" fillId="33" borderId="38" xfId="0" applyFont="1" applyFill="1" applyBorder="1" applyAlignment="1">
      <alignment horizontal="left" vertical="top"/>
    </xf>
    <xf numFmtId="0" fontId="0" fillId="33" borderId="38" xfId="0" applyFont="1" applyFill="1" applyBorder="1" applyAlignment="1">
      <alignment horizontal="right" vertical="top"/>
    </xf>
    <xf numFmtId="0" fontId="3" fillId="0" borderId="48" xfId="0" applyFont="1" applyFill="1" applyBorder="1" applyAlignment="1">
      <alignment vertical="center" textRotation="90" wrapText="1"/>
    </xf>
    <xf numFmtId="0" fontId="0" fillId="0" borderId="59" xfId="0" applyFill="1" applyBorder="1" applyAlignment="1">
      <alignment/>
    </xf>
    <xf numFmtId="0" fontId="0" fillId="0" borderId="0" xfId="0" applyFill="1" applyBorder="1" applyAlignment="1">
      <alignment horizontal="right" vertical="top"/>
    </xf>
    <xf numFmtId="0" fontId="0" fillId="0" borderId="0" xfId="0" applyFill="1" applyBorder="1" applyAlignment="1">
      <alignment wrapText="1"/>
    </xf>
    <xf numFmtId="0" fontId="5" fillId="0" borderId="30" xfId="0" applyFont="1" applyFill="1" applyBorder="1" applyAlignment="1">
      <alignment horizontal="center" vertical="center"/>
    </xf>
    <xf numFmtId="0" fontId="3" fillId="0" borderId="0" xfId="0" applyFont="1" applyFill="1" applyBorder="1" applyAlignment="1">
      <alignment horizontal="left" vertical="top" wrapText="1"/>
    </xf>
    <xf numFmtId="0" fontId="0" fillId="35" borderId="38" xfId="0" applyFont="1" applyFill="1" applyBorder="1" applyAlignment="1">
      <alignment vertical="top"/>
    </xf>
    <xf numFmtId="168" fontId="5" fillId="0" borderId="61" xfId="0" applyNumberFormat="1" applyFont="1" applyBorder="1" applyAlignment="1">
      <alignment horizontal="center" vertical="center"/>
    </xf>
    <xf numFmtId="168" fontId="5" fillId="0" borderId="30" xfId="0" applyNumberFormat="1" applyFont="1" applyFill="1" applyBorder="1" applyAlignment="1">
      <alignment horizontal="center" vertical="center"/>
    </xf>
    <xf numFmtId="168" fontId="5" fillId="0" borderId="30" xfId="0" applyNumberFormat="1" applyFont="1" applyFill="1" applyBorder="1" applyAlignment="1">
      <alignment horizontal="center" vertical="center" wrapText="1"/>
    </xf>
    <xf numFmtId="0" fontId="5" fillId="0" borderId="42" xfId="0" applyFont="1" applyFill="1" applyBorder="1" applyAlignment="1">
      <alignment vertical="center"/>
    </xf>
    <xf numFmtId="0" fontId="5" fillId="0" borderId="43" xfId="0" applyFont="1" applyFill="1" applyBorder="1" applyAlignment="1">
      <alignment vertical="center"/>
    </xf>
    <xf numFmtId="0" fontId="5" fillId="0" borderId="62" xfId="0" applyFont="1" applyFill="1" applyBorder="1" applyAlignment="1">
      <alignment vertical="center"/>
    </xf>
    <xf numFmtId="0" fontId="5" fillId="0" borderId="43" xfId="0" applyFont="1" applyFill="1" applyBorder="1" applyAlignment="1">
      <alignment vertical="center" wrapText="1"/>
    </xf>
    <xf numFmtId="0" fontId="5" fillId="0" borderId="62" xfId="0" applyFont="1" applyFill="1" applyBorder="1" applyAlignment="1">
      <alignment vertical="center" wrapText="1"/>
    </xf>
    <xf numFmtId="0" fontId="0" fillId="0" borderId="21" xfId="0" applyFont="1" applyFill="1" applyBorder="1" applyAlignment="1">
      <alignment horizontal="left" vertical="top" wrapText="1"/>
    </xf>
    <xf numFmtId="0" fontId="0" fillId="0" borderId="23" xfId="0" applyFont="1" applyFill="1" applyBorder="1" applyAlignment="1">
      <alignment horizontal="left" vertical="top" wrapText="1"/>
    </xf>
    <xf numFmtId="0" fontId="0" fillId="0" borderId="24" xfId="0" applyFont="1" applyFill="1" applyBorder="1" applyAlignment="1">
      <alignment horizontal="left" vertical="top" wrapText="1"/>
    </xf>
    <xf numFmtId="0" fontId="0" fillId="35" borderId="32" xfId="0" applyFont="1" applyFill="1" applyBorder="1" applyAlignment="1">
      <alignment vertical="top"/>
    </xf>
    <xf numFmtId="0" fontId="0" fillId="35" borderId="32" xfId="0" applyFont="1" applyFill="1" applyBorder="1" applyAlignment="1">
      <alignment horizontal="right" vertical="top"/>
    </xf>
    <xf numFmtId="0" fontId="0" fillId="35" borderId="49" xfId="0" applyFont="1" applyFill="1" applyBorder="1" applyAlignment="1">
      <alignment/>
    </xf>
    <xf numFmtId="0" fontId="0" fillId="35" borderId="13" xfId="0" applyFont="1" applyFill="1" applyBorder="1" applyAlignment="1">
      <alignment/>
    </xf>
    <xf numFmtId="0" fontId="0" fillId="35" borderId="20" xfId="0" applyFont="1" applyFill="1" applyBorder="1" applyAlignment="1">
      <alignment horizontal="left" vertical="top"/>
    </xf>
    <xf numFmtId="0" fontId="0" fillId="35" borderId="20" xfId="0" applyFont="1" applyFill="1" applyBorder="1" applyAlignment="1">
      <alignment horizontal="right" vertical="top"/>
    </xf>
    <xf numFmtId="0" fontId="0" fillId="35" borderId="11" xfId="0" applyFont="1" applyFill="1" applyBorder="1" applyAlignment="1">
      <alignment/>
    </xf>
    <xf numFmtId="0" fontId="0" fillId="0" borderId="54" xfId="0" applyFont="1" applyFill="1" applyBorder="1" applyAlignment="1">
      <alignment/>
    </xf>
    <xf numFmtId="0" fontId="0" fillId="0" borderId="41" xfId="0" applyFont="1" applyFill="1" applyBorder="1" applyAlignment="1">
      <alignment horizontal="left" vertical="top" wrapText="1"/>
    </xf>
    <xf numFmtId="0" fontId="0" fillId="0" borderId="40" xfId="0" applyFill="1" applyBorder="1" applyAlignment="1">
      <alignment horizontal="left" vertical="top" wrapText="1"/>
    </xf>
    <xf numFmtId="0" fontId="0" fillId="0" borderId="26" xfId="57" applyFont="1" applyFill="1" applyBorder="1" applyAlignment="1">
      <alignment vertical="top" wrapText="1"/>
      <protection/>
    </xf>
    <xf numFmtId="0" fontId="0" fillId="0" borderId="19" xfId="0" applyFont="1" applyFill="1" applyBorder="1" applyAlignment="1">
      <alignment horizontal="left" vertical="top"/>
    </xf>
    <xf numFmtId="0" fontId="0" fillId="35" borderId="10" xfId="0" applyFont="1" applyFill="1" applyBorder="1" applyAlignment="1">
      <alignment vertical="top"/>
    </xf>
    <xf numFmtId="0" fontId="0" fillId="35" borderId="10" xfId="0" applyFont="1" applyFill="1" applyBorder="1" applyAlignment="1">
      <alignment horizontal="right" vertical="top"/>
    </xf>
    <xf numFmtId="0" fontId="0" fillId="35" borderId="20" xfId="0" applyFont="1" applyFill="1" applyBorder="1" applyAlignment="1">
      <alignment/>
    </xf>
    <xf numFmtId="0" fontId="5" fillId="0" borderId="39" xfId="0" applyFont="1" applyFill="1" applyBorder="1" applyAlignment="1">
      <alignment vertical="center"/>
    </xf>
    <xf numFmtId="0" fontId="5" fillId="0" borderId="63" xfId="0" applyFont="1" applyFill="1" applyBorder="1" applyAlignment="1">
      <alignment vertical="center"/>
    </xf>
    <xf numFmtId="168" fontId="5" fillId="0" borderId="64" xfId="0" applyNumberFormat="1" applyFont="1" applyFill="1" applyBorder="1" applyAlignment="1">
      <alignment horizontal="right" vertical="center"/>
    </xf>
    <xf numFmtId="0" fontId="0" fillId="35" borderId="10" xfId="0" applyFont="1" applyFill="1" applyBorder="1" applyAlignment="1">
      <alignment horizontal="left" vertical="top"/>
    </xf>
    <xf numFmtId="0" fontId="0" fillId="33" borderId="20" xfId="0" applyFont="1" applyFill="1" applyBorder="1" applyAlignment="1">
      <alignment horizontal="left" vertical="top"/>
    </xf>
    <xf numFmtId="0" fontId="0" fillId="0" borderId="0" xfId="0" applyFont="1" applyFill="1" applyBorder="1" applyAlignment="1">
      <alignment horizontal="left" vertical="top" wrapText="1"/>
    </xf>
    <xf numFmtId="0" fontId="5" fillId="0" borderId="0" xfId="0" applyFont="1" applyFill="1" applyBorder="1" applyAlignment="1">
      <alignment horizontal="center" textRotation="90"/>
    </xf>
    <xf numFmtId="0" fontId="5" fillId="0" borderId="34" xfId="0" applyFont="1" applyFill="1" applyBorder="1" applyAlignment="1">
      <alignment horizontal="center" textRotation="90"/>
    </xf>
    <xf numFmtId="0" fontId="0" fillId="0" borderId="0" xfId="0" applyFill="1" applyBorder="1" applyAlignment="1">
      <alignment vertical="top"/>
    </xf>
    <xf numFmtId="0" fontId="0" fillId="0" borderId="23" xfId="0" applyFill="1" applyBorder="1" applyAlignment="1">
      <alignment horizontal="left" vertical="top"/>
    </xf>
    <xf numFmtId="0" fontId="6" fillId="0" borderId="0" xfId="0" applyFont="1" applyFill="1" applyBorder="1" applyAlignment="1">
      <alignment horizontal="center" textRotation="90" wrapText="1"/>
    </xf>
    <xf numFmtId="0" fontId="3" fillId="0" borderId="0" xfId="0" applyFont="1" applyFill="1" applyBorder="1" applyAlignment="1">
      <alignment horizontal="center" textRotation="90" wrapText="1"/>
    </xf>
    <xf numFmtId="0" fontId="3" fillId="0" borderId="59" xfId="0" applyFont="1" applyFill="1" applyBorder="1" applyAlignment="1">
      <alignment horizontal="center" vertical="center" textRotation="90" wrapText="1"/>
    </xf>
    <xf numFmtId="0" fontId="0" fillId="0" borderId="51" xfId="0" applyFont="1" applyFill="1" applyBorder="1" applyAlignment="1">
      <alignment horizontal="right" vertical="top"/>
    </xf>
    <xf numFmtId="0" fontId="0" fillId="32" borderId="10" xfId="0" applyFont="1" applyFill="1" applyBorder="1" applyAlignment="1">
      <alignment vertical="top"/>
    </xf>
    <xf numFmtId="0" fontId="0" fillId="0" borderId="11" xfId="57" applyFont="1" applyFill="1" applyBorder="1" applyAlignment="1">
      <alignment horizontal="right" vertical="top"/>
      <protection/>
    </xf>
    <xf numFmtId="0" fontId="0" fillId="0" borderId="13" xfId="57" applyFont="1" applyFill="1" applyBorder="1" applyAlignment="1">
      <alignment horizontal="right" vertical="top"/>
      <protection/>
    </xf>
    <xf numFmtId="0" fontId="0" fillId="34" borderId="49" xfId="0" applyFont="1" applyFill="1" applyBorder="1" applyAlignment="1">
      <alignment vertical="top"/>
    </xf>
    <xf numFmtId="0" fontId="0" fillId="35" borderId="11" xfId="0" applyFont="1" applyFill="1" applyBorder="1" applyAlignment="1">
      <alignment vertical="top"/>
    </xf>
    <xf numFmtId="0" fontId="0" fillId="33" borderId="0" xfId="0" applyFont="1" applyFill="1" applyBorder="1" applyAlignment="1">
      <alignment vertical="top"/>
    </xf>
    <xf numFmtId="0" fontId="0" fillId="35" borderId="49" xfId="0" applyFont="1" applyFill="1" applyBorder="1" applyAlignment="1">
      <alignment/>
    </xf>
    <xf numFmtId="0" fontId="0" fillId="35" borderId="13" xfId="0" applyFont="1" applyFill="1" applyBorder="1" applyAlignment="1">
      <alignment/>
    </xf>
    <xf numFmtId="0" fontId="0" fillId="35" borderId="20" xfId="0" applyFont="1" applyFill="1" applyBorder="1" applyAlignment="1">
      <alignment vertical="top"/>
    </xf>
    <xf numFmtId="0" fontId="0" fillId="35" borderId="20" xfId="0" applyFont="1" applyFill="1" applyBorder="1" applyAlignment="1">
      <alignment horizontal="right" vertical="top"/>
    </xf>
    <xf numFmtId="0" fontId="0" fillId="35" borderId="11" xfId="0" applyFont="1" applyFill="1" applyBorder="1" applyAlignment="1">
      <alignment/>
    </xf>
    <xf numFmtId="0" fontId="0" fillId="35" borderId="10" xfId="0" applyFont="1" applyFill="1" applyBorder="1" applyAlignment="1">
      <alignment vertical="top"/>
    </xf>
    <xf numFmtId="0" fontId="0" fillId="35" borderId="20" xfId="0" applyFont="1" applyFill="1" applyBorder="1" applyAlignment="1">
      <alignment/>
    </xf>
    <xf numFmtId="0" fontId="5" fillId="0" borderId="65" xfId="0" applyFont="1" applyFill="1" applyBorder="1" applyAlignment="1">
      <alignment vertical="center"/>
    </xf>
    <xf numFmtId="0" fontId="0" fillId="0" borderId="28" xfId="0" applyFill="1" applyBorder="1" applyAlignment="1">
      <alignment horizontal="left" vertical="top" wrapText="1"/>
    </xf>
    <xf numFmtId="0" fontId="0" fillId="0" borderId="24" xfId="0" applyFont="1" applyFill="1" applyBorder="1" applyAlignment="1">
      <alignment horizontal="right" vertical="top"/>
    </xf>
    <xf numFmtId="168" fontId="5" fillId="0" borderId="64" xfId="0" applyNumberFormat="1" applyFont="1" applyBorder="1" applyAlignment="1">
      <alignment horizontal="center" vertical="center"/>
    </xf>
    <xf numFmtId="0" fontId="0" fillId="36" borderId="12" xfId="0" applyFont="1" applyFill="1" applyBorder="1" applyAlignment="1">
      <alignment vertical="top" wrapText="1"/>
    </xf>
    <xf numFmtId="0" fontId="0" fillId="36" borderId="26" xfId="0" applyFont="1" applyFill="1" applyBorder="1" applyAlignment="1">
      <alignment vertical="top"/>
    </xf>
    <xf numFmtId="0" fontId="0" fillId="36" borderId="11" xfId="0" applyFont="1" applyFill="1" applyBorder="1" applyAlignment="1">
      <alignment vertical="top"/>
    </xf>
    <xf numFmtId="0" fontId="0" fillId="36" borderId="20" xfId="0" applyFont="1" applyFill="1" applyBorder="1" applyAlignment="1">
      <alignment vertical="top"/>
    </xf>
    <xf numFmtId="0" fontId="0" fillId="36" borderId="19" xfId="0" applyFont="1" applyFill="1" applyBorder="1" applyAlignment="1">
      <alignment horizontal="left" vertical="top"/>
    </xf>
    <xf numFmtId="0" fontId="0" fillId="36" borderId="12" xfId="0" applyFont="1" applyFill="1" applyBorder="1" applyAlignment="1">
      <alignment horizontal="left" vertical="top" wrapText="1"/>
    </xf>
    <xf numFmtId="0" fontId="0" fillId="36" borderId="26" xfId="0" applyFont="1" applyFill="1" applyBorder="1" applyAlignment="1">
      <alignment horizontal="left" vertical="top" wrapText="1"/>
    </xf>
    <xf numFmtId="0" fontId="0" fillId="36" borderId="66" xfId="0" applyFont="1" applyFill="1" applyBorder="1" applyAlignment="1">
      <alignment vertical="top"/>
    </xf>
    <xf numFmtId="0" fontId="0" fillId="36" borderId="13" xfId="0" applyFont="1" applyFill="1" applyBorder="1" applyAlignment="1">
      <alignment vertical="top"/>
    </xf>
    <xf numFmtId="0" fontId="0" fillId="35" borderId="13" xfId="0" applyFont="1" applyFill="1" applyBorder="1" applyAlignment="1">
      <alignment horizontal="left" vertical="top"/>
    </xf>
    <xf numFmtId="0" fontId="0" fillId="35" borderId="13" xfId="0" applyFont="1" applyFill="1" applyBorder="1" applyAlignment="1">
      <alignment horizontal="right" vertical="top"/>
    </xf>
    <xf numFmtId="0" fontId="0" fillId="36" borderId="67" xfId="0" applyFont="1" applyFill="1" applyBorder="1" applyAlignment="1">
      <alignment vertical="top"/>
    </xf>
    <xf numFmtId="0" fontId="0" fillId="0" borderId="68" xfId="0" applyFont="1" applyFill="1" applyBorder="1" applyAlignment="1">
      <alignment vertical="top"/>
    </xf>
    <xf numFmtId="0" fontId="0" fillId="0" borderId="12" xfId="0" applyFont="1" applyFill="1" applyBorder="1" applyAlignment="1">
      <alignment horizontal="left" vertical="top"/>
    </xf>
    <xf numFmtId="0" fontId="0" fillId="0" borderId="14" xfId="57" applyFont="1" applyFill="1" applyBorder="1" applyAlignment="1">
      <alignment horizontal="left" vertical="top" wrapText="1"/>
      <protection/>
    </xf>
    <xf numFmtId="0" fontId="0" fillId="0" borderId="69" xfId="0" applyFont="1" applyFill="1" applyBorder="1" applyAlignment="1">
      <alignment horizontal="left" vertical="top" wrapText="1"/>
    </xf>
    <xf numFmtId="168" fontId="5" fillId="0" borderId="0" xfId="0" applyNumberFormat="1" applyFont="1" applyFill="1" applyBorder="1" applyAlignment="1">
      <alignment horizontal="center" vertical="center" wrapText="1"/>
    </xf>
    <xf numFmtId="0" fontId="4" fillId="0" borderId="0" xfId="0" applyFont="1" applyFill="1" applyBorder="1" applyAlignment="1">
      <alignment vertical="center" wrapText="1"/>
    </xf>
    <xf numFmtId="0" fontId="5" fillId="0" borderId="0" xfId="0" applyFont="1" applyFill="1" applyBorder="1" applyAlignment="1">
      <alignment horizontal="left" wrapText="1"/>
    </xf>
    <xf numFmtId="0" fontId="0" fillId="0" borderId="0" xfId="0" applyFont="1" applyFill="1" applyAlignment="1">
      <alignment/>
    </xf>
    <xf numFmtId="0" fontId="0" fillId="0" borderId="0" xfId="0" applyFont="1" applyFill="1" applyBorder="1" applyAlignment="1">
      <alignment/>
    </xf>
    <xf numFmtId="0" fontId="4" fillId="37" borderId="11" xfId="0" applyFont="1" applyFill="1" applyBorder="1" applyAlignment="1">
      <alignment vertical="center" wrapText="1"/>
    </xf>
    <xf numFmtId="0" fontId="0" fillId="38" borderId="11" xfId="0" applyFill="1" applyBorder="1" applyAlignment="1">
      <alignment/>
    </xf>
    <xf numFmtId="0" fontId="0" fillId="33" borderId="11" xfId="57" applyFont="1" applyFill="1" applyBorder="1">
      <alignment/>
      <protection/>
    </xf>
    <xf numFmtId="0" fontId="0" fillId="0" borderId="20" xfId="0" applyFont="1" applyFill="1" applyBorder="1" applyAlignment="1">
      <alignment horizontal="left" vertical="top"/>
    </xf>
    <xf numFmtId="0" fontId="0" fillId="0" borderId="11" xfId="0" applyFont="1" applyFill="1" applyBorder="1" applyAlignment="1">
      <alignment/>
    </xf>
    <xf numFmtId="0" fontId="0" fillId="33" borderId="11" xfId="0" applyFont="1" applyFill="1" applyBorder="1" applyAlignment="1">
      <alignment/>
    </xf>
    <xf numFmtId="0" fontId="0" fillId="0" borderId="11" xfId="0" applyFont="1" applyFill="1" applyBorder="1" applyAlignment="1">
      <alignment vertical="top" wrapText="1"/>
    </xf>
    <xf numFmtId="0" fontId="0" fillId="0" borderId="10" xfId="0" applyFont="1" applyFill="1" applyBorder="1" applyAlignment="1">
      <alignment/>
    </xf>
    <xf numFmtId="0" fontId="0" fillId="35" borderId="11" xfId="0" applyFont="1" applyFill="1" applyBorder="1" applyAlignment="1">
      <alignment vertical="top"/>
    </xf>
    <xf numFmtId="0" fontId="0" fillId="33" borderId="20" xfId="0" applyFont="1" applyFill="1" applyBorder="1" applyAlignment="1">
      <alignment horizontal="center" vertical="top"/>
    </xf>
    <xf numFmtId="0" fontId="0" fillId="0" borderId="10" xfId="0" applyFont="1" applyFill="1" applyBorder="1" applyAlignment="1">
      <alignment horizontal="center" vertical="top"/>
    </xf>
    <xf numFmtId="0" fontId="0" fillId="35" borderId="11" xfId="0" applyFont="1" applyFill="1" applyBorder="1" applyAlignment="1">
      <alignment vertical="top"/>
    </xf>
    <xf numFmtId="0" fontId="0" fillId="35" borderId="11" xfId="0" applyFont="1" applyFill="1" applyBorder="1" applyAlignment="1">
      <alignment horizontal="right" vertical="top"/>
    </xf>
    <xf numFmtId="0" fontId="0" fillId="0" borderId="13" xfId="0" applyFont="1" applyFill="1" applyBorder="1" applyAlignment="1">
      <alignment horizontal="left" vertical="top"/>
    </xf>
    <xf numFmtId="0" fontId="0" fillId="34" borderId="49" xfId="0" applyFont="1" applyFill="1" applyBorder="1" applyAlignment="1">
      <alignment vertical="top"/>
    </xf>
    <xf numFmtId="0" fontId="0" fillId="34" borderId="49" xfId="0" applyFont="1" applyFill="1" applyBorder="1" applyAlignment="1">
      <alignment horizontal="right" vertical="top"/>
    </xf>
    <xf numFmtId="0" fontId="0" fillId="33" borderId="10" xfId="0" applyFont="1" applyFill="1" applyBorder="1" applyAlignment="1">
      <alignment/>
    </xf>
    <xf numFmtId="0" fontId="0" fillId="35" borderId="11" xfId="0" applyFont="1" applyFill="1" applyBorder="1" applyAlignment="1">
      <alignment vertical="top"/>
    </xf>
    <xf numFmtId="0" fontId="0" fillId="35" borderId="11" xfId="0" applyFont="1" applyFill="1" applyBorder="1" applyAlignment="1">
      <alignment horizontal="right" vertical="top"/>
    </xf>
    <xf numFmtId="0" fontId="0" fillId="35" borderId="11" xfId="0" applyFont="1" applyFill="1" applyBorder="1" applyAlignment="1">
      <alignment horizontal="left" vertical="top"/>
    </xf>
    <xf numFmtId="0" fontId="0" fillId="35" borderId="20" xfId="0" applyFont="1" applyFill="1" applyBorder="1" applyAlignment="1">
      <alignment horizontal="left" vertical="top"/>
    </xf>
    <xf numFmtId="0" fontId="0" fillId="35" borderId="20" xfId="0" applyFont="1" applyFill="1" applyBorder="1" applyAlignment="1">
      <alignment horizontal="right" vertical="top"/>
    </xf>
    <xf numFmtId="0" fontId="0" fillId="35" borderId="20" xfId="0" applyFont="1" applyFill="1" applyBorder="1" applyAlignment="1">
      <alignment vertical="top"/>
    </xf>
    <xf numFmtId="0" fontId="0" fillId="0" borderId="11" xfId="0" applyBorder="1" applyAlignment="1">
      <alignment horizontal="right" vertical="top"/>
    </xf>
    <xf numFmtId="0" fontId="0" fillId="0" borderId="13" xfId="0" applyBorder="1" applyAlignment="1">
      <alignment vertical="top"/>
    </xf>
    <xf numFmtId="0" fontId="0" fillId="0" borderId="11" xfId="0" applyFill="1" applyBorder="1" applyAlignment="1">
      <alignment horizontal="right" vertical="top"/>
    </xf>
    <xf numFmtId="0" fontId="0" fillId="0" borderId="20" xfId="57" applyFont="1" applyFill="1" applyBorder="1" applyAlignment="1">
      <alignment horizontal="right" vertical="top"/>
      <protection/>
    </xf>
    <xf numFmtId="0" fontId="5" fillId="0" borderId="59" xfId="0" applyFont="1" applyFill="1" applyBorder="1" applyAlignment="1">
      <alignment horizontal="center" vertical="center"/>
    </xf>
    <xf numFmtId="0" fontId="5" fillId="0" borderId="50" xfId="0" applyFont="1" applyFill="1" applyBorder="1" applyAlignment="1">
      <alignment vertical="center"/>
    </xf>
    <xf numFmtId="0" fontId="0" fillId="7" borderId="23" xfId="0" applyFont="1" applyFill="1" applyBorder="1" applyAlignment="1">
      <alignment horizontal="left" vertical="top"/>
    </xf>
    <xf numFmtId="0" fontId="0" fillId="7" borderId="10" xfId="0" applyFont="1" applyFill="1" applyBorder="1" applyAlignment="1">
      <alignment vertical="top"/>
    </xf>
    <xf numFmtId="0" fontId="42" fillId="7" borderId="19" xfId="57" applyFont="1" applyFill="1" applyBorder="1" applyAlignment="1">
      <alignment vertical="top" wrapText="1"/>
      <protection/>
    </xf>
    <xf numFmtId="0" fontId="42" fillId="7" borderId="19" xfId="0" applyFont="1" applyFill="1" applyBorder="1" applyAlignment="1">
      <alignment horizontal="left" vertical="top" wrapText="1"/>
    </xf>
    <xf numFmtId="0" fontId="0" fillId="7" borderId="21" xfId="57" applyFont="1" applyFill="1" applyBorder="1" applyAlignment="1">
      <alignment horizontal="left" vertical="top" wrapText="1"/>
      <protection/>
    </xf>
    <xf numFmtId="0" fontId="0" fillId="7" borderId="23" xfId="57" applyFont="1" applyFill="1" applyBorder="1" applyAlignment="1">
      <alignment vertical="top" wrapText="1"/>
      <protection/>
    </xf>
    <xf numFmtId="0" fontId="0" fillId="7" borderId="24" xfId="57" applyFont="1" applyFill="1" applyBorder="1" applyAlignment="1">
      <alignment vertical="top" wrapText="1"/>
      <protection/>
    </xf>
    <xf numFmtId="0" fontId="0" fillId="7" borderId="67" xfId="0" applyFont="1" applyFill="1" applyBorder="1" applyAlignment="1">
      <alignment horizontal="left" vertical="top"/>
    </xf>
    <xf numFmtId="0" fontId="0" fillId="7" borderId="13" xfId="0" applyFont="1" applyFill="1" applyBorder="1" applyAlignment="1">
      <alignment vertical="top"/>
    </xf>
    <xf numFmtId="0" fontId="0" fillId="7" borderId="11" xfId="0" applyFont="1" applyFill="1" applyBorder="1" applyAlignment="1">
      <alignment vertical="top"/>
    </xf>
    <xf numFmtId="0" fontId="0" fillId="7" borderId="67" xfId="0" applyFont="1" applyFill="1" applyBorder="1" applyAlignment="1">
      <alignment vertical="top"/>
    </xf>
    <xf numFmtId="0" fontId="0" fillId="7" borderId="20" xfId="0" applyFont="1" applyFill="1" applyBorder="1" applyAlignment="1">
      <alignment vertical="top"/>
    </xf>
    <xf numFmtId="0" fontId="0" fillId="7" borderId="21" xfId="57" applyFont="1" applyFill="1" applyBorder="1" applyAlignment="1">
      <alignment vertical="top" wrapText="1"/>
      <protection/>
    </xf>
    <xf numFmtId="0" fontId="0" fillId="7" borderId="23" xfId="0" applyFont="1" applyFill="1" applyBorder="1" applyAlignment="1">
      <alignment vertical="top" wrapText="1"/>
    </xf>
    <xf numFmtId="0" fontId="0" fillId="7" borderId="24" xfId="0" applyFont="1" applyFill="1" applyBorder="1" applyAlignment="1">
      <alignment vertical="top" wrapText="1"/>
    </xf>
    <xf numFmtId="0" fontId="0" fillId="7" borderId="54" xfId="0" applyFont="1" applyFill="1" applyBorder="1" applyAlignment="1">
      <alignment vertical="center"/>
    </xf>
    <xf numFmtId="0" fontId="0" fillId="7" borderId="49" xfId="0" applyFont="1" applyFill="1" applyBorder="1" applyAlignment="1">
      <alignment vertical="top"/>
    </xf>
    <xf numFmtId="0" fontId="5" fillId="0" borderId="0" xfId="0" applyFont="1" applyFill="1" applyBorder="1" applyAlignment="1">
      <alignment horizontal="center" vertical="center"/>
    </xf>
    <xf numFmtId="168" fontId="5" fillId="0" borderId="59" xfId="0" applyNumberFormat="1" applyFont="1" applyBorder="1" applyAlignment="1">
      <alignment horizontal="center" vertical="center"/>
    </xf>
    <xf numFmtId="0" fontId="0" fillId="7" borderId="20" xfId="0" applyFont="1" applyFill="1" applyBorder="1" applyAlignment="1">
      <alignment horizontal="right" vertical="top"/>
    </xf>
    <xf numFmtId="0" fontId="0" fillId="7" borderId="12" xfId="0" applyFont="1" applyFill="1" applyBorder="1" applyAlignment="1">
      <alignment horizontal="left" vertical="top" wrapText="1"/>
    </xf>
    <xf numFmtId="0" fontId="0" fillId="7" borderId="33" xfId="0" applyFont="1" applyFill="1" applyBorder="1" applyAlignment="1">
      <alignment horizontal="left" vertical="top"/>
    </xf>
    <xf numFmtId="0" fontId="0" fillId="7" borderId="21" xfId="0" applyFont="1" applyFill="1" applyBorder="1" applyAlignment="1">
      <alignment horizontal="left" vertical="top" wrapText="1"/>
    </xf>
    <xf numFmtId="0" fontId="0" fillId="7" borderId="26" xfId="0" applyFont="1" applyFill="1" applyBorder="1" applyAlignment="1">
      <alignment vertical="top" wrapText="1"/>
    </xf>
    <xf numFmtId="0" fontId="0" fillId="7" borderId="12" xfId="0" applyFont="1" applyFill="1" applyBorder="1" applyAlignment="1">
      <alignment vertical="top" wrapText="1"/>
    </xf>
    <xf numFmtId="0" fontId="0" fillId="7" borderId="26" xfId="0" applyFont="1" applyFill="1" applyBorder="1" applyAlignment="1">
      <alignment horizontal="left" vertical="top"/>
    </xf>
    <xf numFmtId="0" fontId="3" fillId="7" borderId="11" xfId="0" applyFont="1" applyFill="1" applyBorder="1" applyAlignment="1">
      <alignment horizontal="left" vertical="top" wrapText="1"/>
    </xf>
    <xf numFmtId="0" fontId="0" fillId="7" borderId="70" xfId="0" applyFont="1" applyFill="1" applyBorder="1" applyAlignment="1">
      <alignment vertical="top"/>
    </xf>
    <xf numFmtId="0" fontId="0" fillId="7" borderId="32" xfId="0" applyFont="1" applyFill="1" applyBorder="1" applyAlignment="1">
      <alignment vertical="top"/>
    </xf>
    <xf numFmtId="0" fontId="0" fillId="7" borderId="26" xfId="0" applyFont="1" applyFill="1" applyBorder="1" applyAlignment="1">
      <alignment vertical="top"/>
    </xf>
    <xf numFmtId="0" fontId="0" fillId="7" borderId="23" xfId="0" applyFont="1" applyFill="1" applyBorder="1" applyAlignment="1">
      <alignment vertical="top"/>
    </xf>
    <xf numFmtId="0" fontId="0" fillId="35" borderId="10" xfId="0" applyFont="1" applyFill="1" applyBorder="1" applyAlignment="1">
      <alignment/>
    </xf>
    <xf numFmtId="0" fontId="0" fillId="7" borderId="33" xfId="0" applyFont="1" applyFill="1" applyBorder="1" applyAlignment="1">
      <alignment vertical="top"/>
    </xf>
    <xf numFmtId="0" fontId="5" fillId="0" borderId="34" xfId="0" applyFont="1" applyFill="1" applyBorder="1" applyAlignment="1">
      <alignment horizontal="center" vertical="center" textRotation="90" wrapText="1"/>
    </xf>
    <xf numFmtId="0" fontId="3" fillId="0" borderId="0" xfId="0" applyFont="1" applyFill="1" applyBorder="1" applyAlignment="1">
      <alignment vertical="center" textRotation="90" wrapText="1"/>
    </xf>
    <xf numFmtId="0" fontId="0" fillId="0" borderId="41" xfId="0" applyFont="1" applyFill="1" applyBorder="1" applyAlignment="1">
      <alignment vertical="top" wrapText="1"/>
    </xf>
    <xf numFmtId="0" fontId="42" fillId="7" borderId="28" xfId="57" applyFont="1" applyFill="1" applyBorder="1" applyAlignment="1">
      <alignment vertical="top" wrapText="1"/>
      <protection/>
    </xf>
    <xf numFmtId="0" fontId="0" fillId="7" borderId="57" xfId="57" applyFont="1" applyFill="1" applyBorder="1" applyAlignment="1">
      <alignment vertical="top" wrapText="1"/>
      <protection/>
    </xf>
    <xf numFmtId="0" fontId="0" fillId="7" borderId="54" xfId="0" applyFont="1" applyFill="1" applyBorder="1" applyAlignment="1">
      <alignment horizontal="left" vertical="top"/>
    </xf>
    <xf numFmtId="0" fontId="0" fillId="7" borderId="49" xfId="0" applyFont="1" applyFill="1" applyBorder="1" applyAlignment="1">
      <alignment horizontal="right" vertical="top"/>
    </xf>
    <xf numFmtId="0" fontId="0" fillId="35" borderId="49" xfId="0" applyFont="1" applyFill="1" applyBorder="1" applyAlignment="1">
      <alignment horizontal="right" vertical="top"/>
    </xf>
    <xf numFmtId="0" fontId="5" fillId="0" borderId="34" xfId="0" applyFont="1" applyFill="1" applyBorder="1" applyAlignment="1">
      <alignment horizontal="center" vertical="center" textRotation="90"/>
    </xf>
    <xf numFmtId="0" fontId="5" fillId="0" borderId="71" xfId="0" applyFont="1" applyFill="1" applyBorder="1" applyAlignment="1">
      <alignment horizontal="center" vertical="center" textRotation="90"/>
    </xf>
    <xf numFmtId="0" fontId="5" fillId="0" borderId="48" xfId="0" applyFont="1" applyFill="1" applyBorder="1" applyAlignment="1">
      <alignment horizontal="center" vertical="center" textRotation="90"/>
    </xf>
    <xf numFmtId="0" fontId="4" fillId="39" borderId="11" xfId="0" applyFont="1" applyFill="1" applyBorder="1" applyAlignment="1">
      <alignment horizontal="left" vertical="center" wrapText="1"/>
    </xf>
    <xf numFmtId="0" fontId="4" fillId="7" borderId="55" xfId="0" applyFont="1" applyFill="1" applyBorder="1" applyAlignment="1">
      <alignment horizontal="left" vertical="center" wrapText="1"/>
    </xf>
    <xf numFmtId="0" fontId="5" fillId="7" borderId="44" xfId="0" applyFont="1" applyFill="1" applyBorder="1" applyAlignment="1">
      <alignment horizontal="left" vertical="center" wrapText="1"/>
    </xf>
    <xf numFmtId="0" fontId="5" fillId="7" borderId="33" xfId="0" applyFont="1" applyFill="1" applyBorder="1" applyAlignment="1">
      <alignment horizontal="left" vertical="center" wrapText="1"/>
    </xf>
    <xf numFmtId="0" fontId="0" fillId="0" borderId="32" xfId="0" applyFont="1" applyFill="1" applyBorder="1" applyAlignment="1">
      <alignment horizontal="right" vertical="top"/>
    </xf>
    <xf numFmtId="0" fontId="0" fillId="0" borderId="11" xfId="0" applyFont="1" applyFill="1" applyBorder="1" applyAlignment="1">
      <alignment horizontal="right" vertical="top"/>
    </xf>
    <xf numFmtId="0" fontId="0" fillId="0" borderId="13" xfId="0" applyFont="1" applyFill="1" applyBorder="1" applyAlignment="1">
      <alignment horizontal="right" vertical="top"/>
    </xf>
    <xf numFmtId="0" fontId="0" fillId="7" borderId="31" xfId="0" applyFont="1" applyFill="1" applyBorder="1" applyAlignment="1">
      <alignment horizontal="left" vertical="top" wrapText="1"/>
    </xf>
    <xf numFmtId="0" fontId="0" fillId="7" borderId="36" xfId="0" applyFill="1" applyBorder="1" applyAlignment="1">
      <alignment horizontal="left" vertical="top" wrapText="1"/>
    </xf>
    <xf numFmtId="0" fontId="5" fillId="0" borderId="16" xfId="0" applyFont="1" applyFill="1" applyBorder="1" applyAlignment="1">
      <alignment horizontal="center" vertical="center" textRotation="90"/>
    </xf>
    <xf numFmtId="0" fontId="3" fillId="0" borderId="34" xfId="0" applyFont="1" applyFill="1" applyBorder="1" applyAlignment="1">
      <alignment horizontal="center" vertical="center" textRotation="90" wrapText="1"/>
    </xf>
    <xf numFmtId="0" fontId="3" fillId="0" borderId="71" xfId="0" applyFont="1" applyFill="1" applyBorder="1" applyAlignment="1">
      <alignment horizontal="center" vertical="center" textRotation="90" wrapText="1"/>
    </xf>
    <xf numFmtId="0" fontId="0" fillId="0" borderId="20" xfId="0" applyFont="1" applyFill="1" applyBorder="1" applyAlignment="1">
      <alignment horizontal="right" vertical="top"/>
    </xf>
    <xf numFmtId="0" fontId="3" fillId="0" borderId="48" xfId="0" applyFont="1" applyFill="1" applyBorder="1" applyAlignment="1">
      <alignment horizontal="center" vertical="center" textRotation="90"/>
    </xf>
    <xf numFmtId="0" fontId="3" fillId="0" borderId="34" xfId="0" applyFont="1" applyFill="1" applyBorder="1" applyAlignment="1">
      <alignment horizontal="center" vertical="center" textRotation="90"/>
    </xf>
    <xf numFmtId="0" fontId="3" fillId="0" borderId="34" xfId="0" applyFont="1" applyFill="1" applyBorder="1" applyAlignment="1">
      <alignment horizontal="center" textRotation="90" wrapText="1"/>
    </xf>
    <xf numFmtId="0" fontId="3" fillId="0" borderId="71" xfId="0" applyFont="1" applyFill="1" applyBorder="1" applyAlignment="1">
      <alignment horizontal="center" textRotation="90" wrapText="1"/>
    </xf>
    <xf numFmtId="0" fontId="0" fillId="0" borderId="52" xfId="0" applyFont="1" applyFill="1" applyBorder="1" applyAlignment="1">
      <alignment horizontal="right" vertical="top"/>
    </xf>
    <xf numFmtId="0" fontId="0" fillId="0" borderId="64" xfId="0" applyFont="1" applyFill="1" applyBorder="1" applyAlignment="1">
      <alignment horizontal="right" vertical="top"/>
    </xf>
    <xf numFmtId="0" fontId="5" fillId="0" borderId="59" xfId="0" applyFont="1" applyFill="1" applyBorder="1" applyAlignment="1">
      <alignment horizontal="left" vertical="center"/>
    </xf>
    <xf numFmtId="0" fontId="5" fillId="0" borderId="41" xfId="0" applyFont="1" applyFill="1" applyBorder="1" applyAlignment="1">
      <alignment horizontal="left" vertical="center" wrapText="1"/>
    </xf>
    <xf numFmtId="0" fontId="5" fillId="0" borderId="0" xfId="0" applyFont="1" applyFill="1" applyBorder="1" applyAlignment="1">
      <alignment horizontal="left" vertical="center" wrapText="1"/>
    </xf>
    <xf numFmtId="0" fontId="0" fillId="0" borderId="12" xfId="0" applyFont="1" applyFill="1" applyBorder="1" applyAlignment="1">
      <alignment horizontal="left" vertical="top" wrapText="1"/>
    </xf>
    <xf numFmtId="0" fontId="0" fillId="0" borderId="21" xfId="0" applyFont="1" applyFill="1" applyBorder="1" applyAlignment="1">
      <alignment horizontal="left" vertical="top" wrapText="1"/>
    </xf>
    <xf numFmtId="0" fontId="0" fillId="0" borderId="52" xfId="0" applyFill="1" applyBorder="1" applyAlignment="1">
      <alignment horizontal="right" vertical="top"/>
    </xf>
    <xf numFmtId="0" fontId="0" fillId="0" borderId="64" xfId="0" applyFill="1" applyBorder="1" applyAlignment="1">
      <alignment horizontal="right" vertical="top"/>
    </xf>
    <xf numFmtId="0" fontId="3" fillId="0" borderId="48" xfId="0" applyFont="1" applyFill="1" applyBorder="1" applyAlignment="1">
      <alignment horizontal="center" vertical="center" textRotation="90" wrapText="1"/>
    </xf>
    <xf numFmtId="0" fontId="0" fillId="0" borderId="28" xfId="0" applyFont="1" applyFill="1" applyBorder="1" applyAlignment="1">
      <alignment horizontal="left" vertical="top" wrapText="1"/>
    </xf>
    <xf numFmtId="0" fontId="0" fillId="0" borderId="53" xfId="0" applyFont="1" applyFill="1" applyBorder="1" applyAlignment="1">
      <alignment horizontal="left" vertical="top" wrapText="1"/>
    </xf>
    <xf numFmtId="0" fontId="0" fillId="0" borderId="72" xfId="0" applyFont="1" applyFill="1" applyBorder="1" applyAlignment="1">
      <alignment horizontal="left" vertical="top" wrapText="1"/>
    </xf>
    <xf numFmtId="0" fontId="0" fillId="0" borderId="49" xfId="0" applyFont="1" applyFill="1" applyBorder="1" applyAlignment="1">
      <alignment horizontal="right" vertical="top"/>
    </xf>
    <xf numFmtId="0" fontId="0" fillId="0" borderId="73" xfId="0" applyFont="1" applyFill="1" applyBorder="1" applyAlignment="1">
      <alignment horizontal="right" vertical="top"/>
    </xf>
    <xf numFmtId="0" fontId="0" fillId="0" borderId="23" xfId="0" applyFont="1" applyFill="1" applyBorder="1" applyAlignment="1">
      <alignment horizontal="center" vertical="top" wrapText="1"/>
    </xf>
    <xf numFmtId="0" fontId="0" fillId="0" borderId="26" xfId="0" applyFont="1" applyFill="1" applyBorder="1" applyAlignment="1">
      <alignment horizontal="center" vertical="top" wrapText="1"/>
    </xf>
    <xf numFmtId="0" fontId="0" fillId="0" borderId="10" xfId="0" applyFont="1" applyFill="1" applyBorder="1" applyAlignment="1">
      <alignment horizontal="right" vertical="top"/>
    </xf>
    <xf numFmtId="0" fontId="0" fillId="0" borderId="26" xfId="0" applyFont="1" applyFill="1" applyBorder="1" applyAlignment="1">
      <alignment horizontal="left" vertical="top" wrapText="1"/>
    </xf>
    <xf numFmtId="0" fontId="0" fillId="0" borderId="19" xfId="0" applyFont="1" applyFill="1" applyBorder="1" applyAlignment="1">
      <alignment horizontal="left" vertical="top" wrapText="1"/>
    </xf>
    <xf numFmtId="0" fontId="5" fillId="0" borderId="42" xfId="0" applyFont="1" applyFill="1" applyBorder="1" applyAlignment="1">
      <alignment horizontal="center" vertical="center"/>
    </xf>
    <xf numFmtId="0" fontId="5" fillId="0" borderId="43" xfId="0" applyFont="1" applyFill="1" applyBorder="1" applyAlignment="1">
      <alignment horizontal="center" vertical="center"/>
    </xf>
    <xf numFmtId="0" fontId="5" fillId="0" borderId="62" xfId="0" applyFont="1" applyFill="1" applyBorder="1" applyAlignment="1">
      <alignment horizontal="center" vertical="center"/>
    </xf>
    <xf numFmtId="0" fontId="0" fillId="0" borderId="24" xfId="0" applyFont="1" applyFill="1" applyBorder="1" applyAlignment="1">
      <alignment horizontal="right" vertical="top"/>
    </xf>
    <xf numFmtId="0" fontId="0" fillId="0" borderId="12" xfId="0" applyFont="1" applyFill="1" applyBorder="1" applyAlignment="1">
      <alignment horizontal="right" vertical="top"/>
    </xf>
    <xf numFmtId="0" fontId="0" fillId="0" borderId="21" xfId="0" applyFont="1" applyFill="1" applyBorder="1" applyAlignment="1">
      <alignment horizontal="right" vertical="top"/>
    </xf>
    <xf numFmtId="0" fontId="3" fillId="0" borderId="48" xfId="0" applyFont="1" applyFill="1" applyBorder="1" applyAlignment="1">
      <alignment horizontal="center" textRotation="90" wrapText="1"/>
    </xf>
    <xf numFmtId="0" fontId="0" fillId="0" borderId="36" xfId="0" applyFill="1" applyBorder="1" applyAlignment="1">
      <alignment horizontal="right" vertical="top"/>
    </xf>
    <xf numFmtId="0" fontId="0" fillId="0" borderId="12" xfId="0" applyFill="1" applyBorder="1" applyAlignment="1">
      <alignment horizontal="right" vertical="top"/>
    </xf>
    <xf numFmtId="0" fontId="0" fillId="0" borderId="14" xfId="0" applyFill="1" applyBorder="1" applyAlignment="1">
      <alignment horizontal="right" vertical="top"/>
    </xf>
    <xf numFmtId="0" fontId="0" fillId="0" borderId="74" xfId="0" applyFont="1" applyFill="1" applyBorder="1" applyAlignment="1">
      <alignment horizontal="left" vertical="top" wrapText="1"/>
    </xf>
    <xf numFmtId="0" fontId="0" fillId="0" borderId="75" xfId="0" applyFill="1" applyBorder="1" applyAlignment="1">
      <alignment horizontal="left" vertical="top" wrapText="1"/>
    </xf>
    <xf numFmtId="0" fontId="0" fillId="0" borderId="47" xfId="0" applyFill="1" applyBorder="1" applyAlignment="1">
      <alignment horizontal="right" vertical="top"/>
    </xf>
    <xf numFmtId="0" fontId="0" fillId="0" borderId="24" xfId="0" applyFill="1" applyBorder="1" applyAlignment="1">
      <alignment horizontal="right" vertical="top"/>
    </xf>
    <xf numFmtId="0" fontId="0" fillId="0" borderId="21" xfId="0" applyFill="1" applyBorder="1" applyAlignment="1">
      <alignment horizontal="right" vertical="top"/>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3" fillId="0" borderId="62" xfId="0" applyFont="1" applyBorder="1" applyAlignment="1">
      <alignment horizontal="center" vertical="center"/>
    </xf>
    <xf numFmtId="0" fontId="0" fillId="0" borderId="23" xfId="0" applyFont="1" applyFill="1" applyBorder="1" applyAlignment="1">
      <alignment horizontal="left" vertical="top" wrapText="1"/>
    </xf>
    <xf numFmtId="0" fontId="6" fillId="0" borderId="71" xfId="0" applyFont="1" applyFill="1" applyBorder="1" applyAlignment="1">
      <alignment horizontal="center" textRotation="90" wrapText="1"/>
    </xf>
    <xf numFmtId="0" fontId="6" fillId="0" borderId="16" xfId="0" applyFont="1" applyFill="1" applyBorder="1" applyAlignment="1">
      <alignment horizontal="center" textRotation="90" wrapText="1"/>
    </xf>
    <xf numFmtId="0" fontId="3" fillId="0" borderId="48" xfId="0" applyFont="1" applyFill="1" applyBorder="1" applyAlignment="1">
      <alignment horizontal="center" textRotation="90"/>
    </xf>
    <xf numFmtId="0" fontId="3" fillId="0" borderId="34" xfId="0" applyFont="1" applyFill="1" applyBorder="1" applyAlignment="1">
      <alignment horizontal="center" textRotation="90"/>
    </xf>
    <xf numFmtId="0" fontId="3" fillId="0" borderId="71" xfId="0" applyFont="1" applyFill="1" applyBorder="1" applyAlignment="1">
      <alignment horizontal="center" textRotation="90"/>
    </xf>
    <xf numFmtId="0" fontId="3" fillId="0" borderId="34" xfId="0" applyFont="1" applyBorder="1" applyAlignment="1">
      <alignment horizontal="center" textRotation="90" wrapText="1"/>
    </xf>
    <xf numFmtId="0" fontId="3" fillId="0" borderId="71" xfId="0" applyFont="1" applyBorder="1" applyAlignment="1">
      <alignment horizontal="center" textRotation="90" wrapText="1"/>
    </xf>
    <xf numFmtId="0" fontId="0" fillId="0" borderId="14" xfId="0" applyFont="1" applyFill="1" applyBorder="1" applyAlignment="1">
      <alignment horizontal="right" vertical="top"/>
    </xf>
    <xf numFmtId="0" fontId="0" fillId="0" borderId="47" xfId="0" applyFont="1" applyFill="1" applyBorder="1" applyAlignment="1">
      <alignment horizontal="left" vertical="top" wrapText="1"/>
    </xf>
    <xf numFmtId="0" fontId="0" fillId="0" borderId="52" xfId="0" applyFont="1" applyFill="1" applyBorder="1" applyAlignment="1">
      <alignment horizontal="left" vertical="top" wrapText="1"/>
    </xf>
    <xf numFmtId="0" fontId="0" fillId="0" borderId="24" xfId="0" applyFont="1" applyFill="1" applyBorder="1" applyAlignment="1">
      <alignment horizontal="left" vertical="top" wrapText="1"/>
    </xf>
    <xf numFmtId="0" fontId="3" fillId="0" borderId="48" xfId="0" applyFont="1" applyFill="1" applyBorder="1" applyAlignment="1">
      <alignment horizontal="center" vertical="center" wrapText="1"/>
    </xf>
    <xf numFmtId="0" fontId="3" fillId="0" borderId="71" xfId="0" applyFont="1" applyFill="1" applyBorder="1" applyAlignment="1">
      <alignment horizontal="center" vertical="center" wrapText="1"/>
    </xf>
    <xf numFmtId="0" fontId="0" fillId="0" borderId="46" xfId="0" applyFont="1" applyFill="1" applyBorder="1" applyAlignment="1">
      <alignment horizontal="left" vertical="top" wrapText="1"/>
    </xf>
    <xf numFmtId="0" fontId="0" fillId="0" borderId="11" xfId="0" applyFont="1" applyFill="1" applyBorder="1" applyAlignment="1">
      <alignment horizontal="left" vertical="top"/>
    </xf>
    <xf numFmtId="0" fontId="0" fillId="0" borderId="20" xfId="0" applyFont="1" applyFill="1" applyBorder="1" applyAlignment="1">
      <alignment horizontal="left" vertical="top"/>
    </xf>
    <xf numFmtId="0" fontId="0" fillId="36" borderId="76" xfId="0" applyFont="1" applyFill="1" applyBorder="1" applyAlignment="1">
      <alignment horizontal="left" vertical="top" wrapText="1"/>
    </xf>
    <xf numFmtId="0" fontId="0" fillId="36" borderId="77" xfId="0" applyFont="1" applyFill="1" applyBorder="1" applyAlignment="1">
      <alignment horizontal="left" vertical="top" wrapText="1"/>
    </xf>
    <xf numFmtId="0" fontId="0" fillId="36" borderId="78" xfId="0" applyFont="1" applyFill="1" applyBorder="1" applyAlignment="1">
      <alignment horizontal="left" vertical="top" wrapText="1"/>
    </xf>
    <xf numFmtId="0" fontId="0" fillId="36" borderId="79" xfId="0" applyFont="1" applyFill="1" applyBorder="1" applyAlignment="1">
      <alignment horizontal="left" vertical="top" wrapText="1"/>
    </xf>
    <xf numFmtId="0" fontId="0" fillId="0" borderId="10" xfId="0" applyFont="1" applyFill="1" applyBorder="1" applyAlignment="1">
      <alignment horizontal="left" vertical="top"/>
    </xf>
    <xf numFmtId="0" fontId="0" fillId="35" borderId="11" xfId="0" applyFont="1" applyFill="1" applyBorder="1" applyAlignment="1">
      <alignment horizontal="center" vertical="top"/>
    </xf>
    <xf numFmtId="0" fontId="0" fillId="7" borderId="78" xfId="0" applyFont="1" applyFill="1" applyBorder="1" applyAlignment="1">
      <alignment horizontal="left" vertical="top" wrapText="1"/>
    </xf>
    <xf numFmtId="0" fontId="0" fillId="7" borderId="79" xfId="0" applyFont="1" applyFill="1" applyBorder="1" applyAlignment="1">
      <alignment horizontal="left" vertical="top" wrapText="1"/>
    </xf>
    <xf numFmtId="0" fontId="3" fillId="0" borderId="41" xfId="0" applyFont="1" applyBorder="1" applyAlignment="1">
      <alignment horizontal="center" textRotation="90"/>
    </xf>
    <xf numFmtId="0" fontId="3" fillId="0" borderId="65" xfId="0" applyFont="1" applyBorder="1" applyAlignment="1">
      <alignment horizontal="center" textRotation="90"/>
    </xf>
    <xf numFmtId="0" fontId="0" fillId="36" borderId="74" xfId="0" applyFont="1" applyFill="1" applyBorder="1" applyAlignment="1">
      <alignment horizontal="left" vertical="top"/>
    </xf>
    <xf numFmtId="0" fontId="0" fillId="36" borderId="75" xfId="0" applyFont="1" applyFill="1" applyBorder="1" applyAlignment="1">
      <alignment horizontal="left" vertical="top"/>
    </xf>
    <xf numFmtId="0" fontId="3" fillId="0" borderId="48" xfId="0" applyFont="1" applyBorder="1" applyAlignment="1">
      <alignment horizontal="center" vertical="center" wrapText="1"/>
    </xf>
    <xf numFmtId="0" fontId="3" fillId="0" borderId="71" xfId="0" applyFont="1" applyBorder="1" applyAlignment="1">
      <alignment horizontal="center" vertical="center" wrapText="1"/>
    </xf>
    <xf numFmtId="0" fontId="3" fillId="0" borderId="48" xfId="0" applyFont="1" applyBorder="1" applyAlignment="1">
      <alignment horizontal="center" vertical="center"/>
    </xf>
    <xf numFmtId="0" fontId="3" fillId="0" borderId="71" xfId="0" applyFont="1" applyBorder="1" applyAlignment="1">
      <alignment horizontal="center" vertical="center"/>
    </xf>
    <xf numFmtId="0" fontId="3" fillId="0" borderId="16" xfId="0" applyFont="1" applyFill="1" applyBorder="1" applyAlignment="1">
      <alignment horizontal="center" vertical="center"/>
    </xf>
    <xf numFmtId="0" fontId="0" fillId="7" borderId="74" xfId="0" applyNumberFormat="1" applyFont="1" applyFill="1" applyBorder="1" applyAlignment="1">
      <alignment horizontal="left" vertical="top" wrapText="1"/>
    </xf>
    <xf numFmtId="0" fontId="0" fillId="7" borderId="75" xfId="0" applyNumberFormat="1" applyFont="1" applyFill="1" applyBorder="1" applyAlignment="1">
      <alignment horizontal="left" vertical="top" wrapText="1"/>
    </xf>
    <xf numFmtId="0" fontId="3" fillId="0" borderId="51"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34" xfId="0" applyFont="1" applyBorder="1" applyAlignment="1">
      <alignment horizontal="center" textRotation="90"/>
    </xf>
    <xf numFmtId="0" fontId="3" fillId="0" borderId="71" xfId="0" applyFont="1" applyBorder="1" applyAlignment="1">
      <alignment horizontal="center" textRotation="90"/>
    </xf>
    <xf numFmtId="0" fontId="0" fillId="7" borderId="76" xfId="0" applyFont="1" applyFill="1" applyBorder="1" applyAlignment="1">
      <alignment horizontal="left" vertical="top" wrapText="1"/>
    </xf>
    <xf numFmtId="0" fontId="0" fillId="7" borderId="77" xfId="0" applyFont="1" applyFill="1" applyBorder="1" applyAlignment="1">
      <alignment horizontal="left" vertical="top" wrapText="1"/>
    </xf>
    <xf numFmtId="0" fontId="0" fillId="0" borderId="43" xfId="0" applyBorder="1" applyAlignment="1">
      <alignment horizontal="center"/>
    </xf>
    <xf numFmtId="0" fontId="3" fillId="0" borderId="34" xfId="0" applyFont="1" applyBorder="1" applyAlignment="1">
      <alignment horizontal="center" vertical="center"/>
    </xf>
    <xf numFmtId="0" fontId="0" fillId="0" borderId="14" xfId="0" applyFont="1" applyFill="1" applyBorder="1" applyAlignment="1">
      <alignment horizontal="left" vertical="top" wrapText="1"/>
    </xf>
    <xf numFmtId="168" fontId="4" fillId="0" borderId="0" xfId="0" applyNumberFormat="1" applyFont="1" applyBorder="1" applyAlignment="1">
      <alignment horizontal="left" vertical="center" wrapText="1"/>
    </xf>
    <xf numFmtId="0" fontId="3" fillId="0" borderId="50" xfId="0" applyFont="1" applyFill="1" applyBorder="1" applyAlignment="1">
      <alignment horizontal="center" textRotation="90"/>
    </xf>
    <xf numFmtId="0" fontId="3" fillId="0" borderId="41" xfId="0" applyFont="1" applyFill="1" applyBorder="1" applyAlignment="1">
      <alignment horizontal="center" textRotation="90"/>
    </xf>
    <xf numFmtId="0" fontId="3" fillId="0" borderId="65" xfId="0" applyFont="1" applyFill="1" applyBorder="1" applyAlignment="1">
      <alignment horizontal="center" textRotation="90"/>
    </xf>
    <xf numFmtId="0" fontId="0" fillId="7" borderId="74" xfId="58" applyFont="1" applyFill="1" applyBorder="1" applyAlignment="1">
      <alignment horizontal="left" vertical="top" wrapText="1"/>
      <protection/>
    </xf>
    <xf numFmtId="0" fontId="0" fillId="7" borderId="75" xfId="58" applyFont="1" applyFill="1" applyBorder="1" applyAlignment="1">
      <alignment horizontal="left" vertical="top" wrapText="1"/>
      <protection/>
    </xf>
    <xf numFmtId="0" fontId="0" fillId="0" borderId="55" xfId="0" applyFont="1" applyFill="1" applyBorder="1" applyAlignment="1">
      <alignment horizontal="right" vertical="top"/>
    </xf>
    <xf numFmtId="0" fontId="0" fillId="0" borderId="33" xfId="0" applyFont="1" applyFill="1" applyBorder="1" applyAlignment="1">
      <alignment horizontal="right" vertical="top"/>
    </xf>
    <xf numFmtId="0" fontId="0" fillId="7" borderId="26" xfId="0" applyFont="1" applyFill="1" applyBorder="1" applyAlignment="1">
      <alignment horizontal="left" vertical="center" wrapText="1"/>
    </xf>
    <xf numFmtId="0" fontId="0" fillId="7" borderId="19" xfId="0" applyFill="1" applyBorder="1" applyAlignment="1">
      <alignment horizontal="left" vertical="center" wrapText="1"/>
    </xf>
    <xf numFmtId="0" fontId="0" fillId="0" borderId="26" xfId="0" applyFill="1" applyBorder="1" applyAlignment="1">
      <alignment horizontal="center"/>
    </xf>
    <xf numFmtId="0" fontId="0" fillId="0" borderId="40" xfId="0" applyFont="1" applyFill="1" applyBorder="1" applyAlignment="1">
      <alignment horizontal="left" vertical="top" wrapText="1"/>
    </xf>
    <xf numFmtId="0" fontId="0" fillId="0" borderId="79" xfId="0" applyFont="1" applyFill="1" applyBorder="1" applyAlignment="1">
      <alignment horizontal="left" vertical="top" wrapText="1"/>
    </xf>
    <xf numFmtId="0" fontId="0" fillId="0" borderId="76" xfId="0" applyFont="1" applyFill="1" applyBorder="1" applyAlignment="1">
      <alignment horizontal="left" vertical="top" wrapText="1"/>
    </xf>
    <xf numFmtId="0" fontId="0" fillId="0" borderId="77" xfId="0" applyFill="1" applyBorder="1" applyAlignment="1">
      <alignment horizontal="left" vertical="top" wrapText="1"/>
    </xf>
    <xf numFmtId="0" fontId="0" fillId="0" borderId="28" xfId="0" applyFont="1" applyFill="1" applyBorder="1" applyAlignment="1">
      <alignment horizontal="center" vertical="top" wrapText="1"/>
    </xf>
    <xf numFmtId="0" fontId="0" fillId="7" borderId="26" xfId="0" applyFont="1" applyFill="1" applyBorder="1" applyAlignment="1">
      <alignment horizontal="left" vertical="top" wrapText="1"/>
    </xf>
    <xf numFmtId="0" fontId="0" fillId="7" borderId="12" xfId="0" applyFont="1" applyFill="1" applyBorder="1" applyAlignment="1">
      <alignment horizontal="left" vertical="top" wrapText="1"/>
    </xf>
    <xf numFmtId="0" fontId="6" fillId="0" borderId="48" xfId="0" applyFont="1" applyFill="1" applyBorder="1" applyAlignment="1">
      <alignment horizontal="center" textRotation="90" wrapText="1"/>
    </xf>
    <xf numFmtId="0" fontId="6" fillId="0" borderId="34" xfId="0" applyFont="1" applyFill="1" applyBorder="1" applyAlignment="1">
      <alignment horizontal="center" textRotation="90" wrapText="1"/>
    </xf>
    <xf numFmtId="0" fontId="0" fillId="0" borderId="36" xfId="0" applyFont="1" applyFill="1" applyBorder="1" applyAlignment="1">
      <alignment horizontal="right" vertical="top"/>
    </xf>
    <xf numFmtId="0" fontId="4" fillId="38" borderId="11" xfId="0" applyFont="1" applyFill="1" applyBorder="1" applyAlignment="1">
      <alignment horizontal="left" vertical="center"/>
    </xf>
    <xf numFmtId="0" fontId="0" fillId="0" borderId="36" xfId="0" applyFont="1" applyFill="1" applyBorder="1" applyAlignment="1">
      <alignment horizontal="left" vertical="top" wrapText="1"/>
    </xf>
    <xf numFmtId="0" fontId="3" fillId="0" borderId="51" xfId="0" applyFont="1" applyFill="1" applyBorder="1" applyAlignment="1">
      <alignment horizontal="center" textRotation="90" wrapText="1"/>
    </xf>
    <xf numFmtId="0" fontId="3" fillId="0" borderId="40" xfId="0" applyFont="1" applyFill="1" applyBorder="1" applyAlignment="1">
      <alignment horizontal="center" textRotation="90" wrapText="1"/>
    </xf>
    <xf numFmtId="0" fontId="3" fillId="0" borderId="35" xfId="0" applyFont="1" applyFill="1" applyBorder="1" applyAlignment="1">
      <alignment horizontal="center" textRotation="90" wrapText="1"/>
    </xf>
    <xf numFmtId="168" fontId="5" fillId="0" borderId="0" xfId="0" applyNumberFormat="1" applyFont="1" applyBorder="1" applyAlignment="1">
      <alignment horizontal="left" vertical="center"/>
    </xf>
    <xf numFmtId="0" fontId="3" fillId="0" borderId="50" xfId="0" applyFont="1" applyFill="1" applyBorder="1" applyAlignment="1">
      <alignment horizontal="left" vertical="top" wrapText="1"/>
    </xf>
    <xf numFmtId="0" fontId="3" fillId="0" borderId="59" xfId="0" applyFont="1" applyFill="1" applyBorder="1" applyAlignment="1">
      <alignment horizontal="left" vertical="top" wrapText="1"/>
    </xf>
    <xf numFmtId="0" fontId="3" fillId="0" borderId="17" xfId="0" applyFont="1" applyFill="1" applyBorder="1" applyAlignment="1">
      <alignment horizontal="center" textRotation="90" wrapText="1"/>
    </xf>
    <xf numFmtId="0" fontId="3" fillId="0" borderId="25" xfId="0" applyFont="1" applyFill="1" applyBorder="1" applyAlignment="1">
      <alignment horizontal="center" textRotation="90" wrapText="1"/>
    </xf>
    <xf numFmtId="0" fontId="3" fillId="0" borderId="18" xfId="0" applyFont="1" applyFill="1" applyBorder="1" applyAlignment="1">
      <alignment horizontal="center" textRotation="90" wrapText="1"/>
    </xf>
    <xf numFmtId="0" fontId="0" fillId="0" borderId="31" xfId="0" applyFont="1" applyFill="1" applyBorder="1" applyAlignment="1">
      <alignment horizontal="left" vertical="top" wrapText="1"/>
    </xf>
    <xf numFmtId="0" fontId="5" fillId="0" borderId="61" xfId="0" applyFont="1" applyFill="1" applyBorder="1" applyAlignment="1">
      <alignment horizontal="center" vertical="center"/>
    </xf>
    <xf numFmtId="0" fontId="0" fillId="0" borderId="11" xfId="0" applyBorder="1" applyAlignment="1">
      <alignment horizontal="right" vertical="top"/>
    </xf>
    <xf numFmtId="0" fontId="0" fillId="7" borderId="80" xfId="0" applyFont="1" applyFill="1" applyBorder="1" applyAlignment="1">
      <alignment horizontal="left" vertical="center" wrapText="1"/>
    </xf>
    <xf numFmtId="0" fontId="0" fillId="7" borderId="81" xfId="0" applyFont="1" applyFill="1" applyBorder="1" applyAlignment="1">
      <alignment horizontal="left" vertical="center" wrapText="1"/>
    </xf>
    <xf numFmtId="0" fontId="0" fillId="0" borderId="49" xfId="0" applyBorder="1" applyAlignment="1">
      <alignment horizontal="right" vertical="top"/>
    </xf>
    <xf numFmtId="0" fontId="0" fillId="0" borderId="10" xfId="0" applyBorder="1" applyAlignment="1">
      <alignment horizontal="right" vertical="top"/>
    </xf>
    <xf numFmtId="0" fontId="0" fillId="0" borderId="13" xfId="0" applyBorder="1" applyAlignment="1">
      <alignment horizontal="right" vertical="top"/>
    </xf>
    <xf numFmtId="0" fontId="5" fillId="0" borderId="34" xfId="0" applyFont="1" applyFill="1" applyBorder="1" applyAlignment="1">
      <alignment horizontal="center" vertical="center" textRotation="90" wrapText="1"/>
    </xf>
    <xf numFmtId="0" fontId="0" fillId="36" borderId="76" xfId="0" applyFont="1" applyFill="1" applyBorder="1" applyAlignment="1">
      <alignment horizontal="left" vertical="center" wrapText="1"/>
    </xf>
    <xf numFmtId="0" fontId="0" fillId="36" borderId="77" xfId="0" applyFont="1" applyFill="1" applyBorder="1" applyAlignment="1">
      <alignment horizontal="left" vertical="center" wrapText="1"/>
    </xf>
    <xf numFmtId="0" fontId="5" fillId="0" borderId="27" xfId="0" applyFont="1" applyFill="1" applyBorder="1" applyAlignment="1">
      <alignment horizontal="center" textRotation="90"/>
    </xf>
    <xf numFmtId="0" fontId="5" fillId="0" borderId="34" xfId="0" applyFont="1" applyFill="1" applyBorder="1" applyAlignment="1">
      <alignment horizontal="center" textRotation="90"/>
    </xf>
    <xf numFmtId="0" fontId="5" fillId="0" borderId="71" xfId="0" applyFont="1" applyFill="1" applyBorder="1" applyAlignment="1">
      <alignment horizontal="center" textRotation="90"/>
    </xf>
    <xf numFmtId="0" fontId="0" fillId="0" borderId="19" xfId="0" applyFont="1" applyFill="1" applyBorder="1" applyAlignment="1">
      <alignment horizontal="center" vertical="top" wrapText="1"/>
    </xf>
    <xf numFmtId="0" fontId="0" fillId="0" borderId="11" xfId="0" applyFill="1" applyBorder="1" applyAlignment="1">
      <alignment horizontal="right" vertical="top"/>
    </xf>
    <xf numFmtId="0" fontId="0" fillId="0" borderId="31" xfId="0" applyBorder="1" applyAlignment="1">
      <alignment horizontal="center"/>
    </xf>
    <xf numFmtId="0" fontId="0" fillId="0" borderId="32" xfId="0" applyBorder="1" applyAlignment="1">
      <alignment horizontal="center"/>
    </xf>
    <xf numFmtId="0" fontId="0" fillId="0" borderId="36" xfId="0" applyBorder="1" applyAlignment="1">
      <alignment horizont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224"/>
  <sheetViews>
    <sheetView tabSelected="1" zoomScale="70" zoomScaleNormal="70" zoomScalePageLayoutView="0" workbookViewId="0" topLeftCell="A89">
      <selection activeCell="L93" sqref="L93:L94"/>
    </sheetView>
  </sheetViews>
  <sheetFormatPr defaultColWidth="9.140625" defaultRowHeight="12.75"/>
  <cols>
    <col min="1" max="1" width="8.57421875" style="0" customWidth="1"/>
    <col min="2" max="2" width="39.00390625" style="0" customWidth="1"/>
    <col min="3" max="3" width="56.8515625" style="0" customWidth="1"/>
    <col min="4" max="4" width="8.57421875" style="0" customWidth="1"/>
    <col min="5" max="5" width="6.140625" style="0" customWidth="1"/>
    <col min="6" max="6" width="5.00390625" style="0" customWidth="1"/>
    <col min="7" max="7" width="8.140625" style="0" customWidth="1"/>
    <col min="8" max="9" width="4.421875" style="0" customWidth="1"/>
    <col min="10" max="10" width="5.8515625" style="0" customWidth="1"/>
    <col min="11" max="11" width="5.7109375" style="0" customWidth="1"/>
    <col min="12" max="12" width="7.7109375" style="0" customWidth="1"/>
  </cols>
  <sheetData>
    <row r="1" spans="1:14" ht="33" customHeight="1" thickBot="1">
      <c r="A1" s="385" t="s">
        <v>408</v>
      </c>
      <c r="B1" s="386"/>
      <c r="C1" s="386"/>
      <c r="D1" s="386"/>
      <c r="E1" s="386"/>
      <c r="F1" s="386"/>
      <c r="G1" s="386"/>
      <c r="H1" s="386"/>
      <c r="I1" s="386"/>
      <c r="J1" s="386"/>
      <c r="K1" s="386"/>
      <c r="L1" s="387"/>
      <c r="N1" s="283"/>
    </row>
    <row r="2" spans="1:14" ht="15" customHeight="1" thickBot="1">
      <c r="A2" s="430" t="s">
        <v>166</v>
      </c>
      <c r="B2" s="430"/>
      <c r="C2" s="35"/>
      <c r="D2" s="34"/>
      <c r="E2" s="426" t="s">
        <v>119</v>
      </c>
      <c r="F2" s="413" t="s">
        <v>121</v>
      </c>
      <c r="G2" s="34"/>
      <c r="H2" s="426" t="s">
        <v>119</v>
      </c>
      <c r="I2" s="426" t="s">
        <v>121</v>
      </c>
      <c r="J2" s="426" t="s">
        <v>76</v>
      </c>
      <c r="K2" s="394" t="s">
        <v>140</v>
      </c>
      <c r="L2" s="394" t="s">
        <v>129</v>
      </c>
      <c r="N2" s="283"/>
    </row>
    <row r="3" spans="1:14" ht="10.5" customHeight="1">
      <c r="A3" s="419" t="s">
        <v>77</v>
      </c>
      <c r="B3" s="417" t="s">
        <v>10</v>
      </c>
      <c r="C3" s="419" t="s">
        <v>11</v>
      </c>
      <c r="D3" s="431" t="s">
        <v>120</v>
      </c>
      <c r="E3" s="426"/>
      <c r="F3" s="413"/>
      <c r="G3" s="431" t="s">
        <v>120</v>
      </c>
      <c r="H3" s="426"/>
      <c r="I3" s="426"/>
      <c r="J3" s="426"/>
      <c r="K3" s="394"/>
      <c r="L3" s="394"/>
      <c r="N3" s="283"/>
    </row>
    <row r="4" spans="1:14" ht="35.25" customHeight="1" thickBot="1">
      <c r="A4" s="420"/>
      <c r="B4" s="418"/>
      <c r="C4" s="420"/>
      <c r="D4" s="420"/>
      <c r="E4" s="427"/>
      <c r="F4" s="414"/>
      <c r="G4" s="420"/>
      <c r="H4" s="427"/>
      <c r="I4" s="427"/>
      <c r="J4" s="427"/>
      <c r="K4" s="395"/>
      <c r="L4" s="395"/>
      <c r="N4" s="283"/>
    </row>
    <row r="5" spans="1:16" ht="43.5" customHeight="1">
      <c r="A5" s="332" t="s">
        <v>179</v>
      </c>
      <c r="B5" s="37" t="s">
        <v>219</v>
      </c>
      <c r="C5" s="239" t="s">
        <v>361</v>
      </c>
      <c r="D5" s="240" t="s">
        <v>145</v>
      </c>
      <c r="E5" s="241">
        <v>5</v>
      </c>
      <c r="F5" s="223">
        <v>5</v>
      </c>
      <c r="G5" s="77"/>
      <c r="H5" s="77"/>
      <c r="I5" s="78"/>
      <c r="J5" s="27">
        <f aca="true" t="shared" si="0" ref="J5:J15">SUM(F5+I5)</f>
        <v>5</v>
      </c>
      <c r="K5" s="27">
        <f>J5</f>
        <v>5</v>
      </c>
      <c r="L5" s="350">
        <f>SUM(K5:K15)</f>
        <v>114</v>
      </c>
      <c r="N5" s="283">
        <v>5</v>
      </c>
      <c r="P5" s="89"/>
    </row>
    <row r="6" spans="1:14" ht="30" customHeight="1">
      <c r="A6" s="330"/>
      <c r="B6" s="37" t="s">
        <v>220</v>
      </c>
      <c r="C6" s="45" t="s">
        <v>107</v>
      </c>
      <c r="D6" s="42" t="s">
        <v>127</v>
      </c>
      <c r="E6" s="27">
        <v>10</v>
      </c>
      <c r="F6" s="25">
        <v>10</v>
      </c>
      <c r="G6" s="264" t="s">
        <v>345</v>
      </c>
      <c r="H6" s="27">
        <v>10</v>
      </c>
      <c r="I6" s="27"/>
      <c r="J6" s="27">
        <f t="shared" si="0"/>
        <v>10</v>
      </c>
      <c r="K6" s="27">
        <f>J6</f>
        <v>10</v>
      </c>
      <c r="L6" s="350"/>
      <c r="N6" s="283">
        <v>10</v>
      </c>
    </row>
    <row r="7" spans="1:14" ht="26.25" customHeight="1">
      <c r="A7" s="330"/>
      <c r="B7" s="37" t="s">
        <v>221</v>
      </c>
      <c r="C7" s="45" t="s">
        <v>122</v>
      </c>
      <c r="D7" s="37" t="s">
        <v>128</v>
      </c>
      <c r="E7" s="27">
        <v>10</v>
      </c>
      <c r="F7" s="25">
        <v>10</v>
      </c>
      <c r="G7" s="266" t="s">
        <v>346</v>
      </c>
      <c r="H7" s="27">
        <v>10</v>
      </c>
      <c r="I7" s="27"/>
      <c r="J7" s="27">
        <f t="shared" si="0"/>
        <v>10</v>
      </c>
      <c r="K7" s="338">
        <f>SUM(J7:J9)</f>
        <v>26</v>
      </c>
      <c r="L7" s="350"/>
      <c r="N7" s="467">
        <v>26</v>
      </c>
    </row>
    <row r="8" spans="1:14" ht="24" customHeight="1">
      <c r="A8" s="330"/>
      <c r="B8" s="37" t="s">
        <v>102</v>
      </c>
      <c r="C8" s="45" t="s">
        <v>108</v>
      </c>
      <c r="D8" s="42" t="s">
        <v>123</v>
      </c>
      <c r="E8" s="27">
        <v>10</v>
      </c>
      <c r="F8" s="25">
        <v>6</v>
      </c>
      <c r="G8" s="265"/>
      <c r="H8" s="265"/>
      <c r="I8" s="265"/>
      <c r="J8" s="27">
        <f t="shared" si="0"/>
        <v>6</v>
      </c>
      <c r="K8" s="338"/>
      <c r="L8" s="350"/>
      <c r="N8" s="467"/>
    </row>
    <row r="9" spans="1:14" ht="24.75" customHeight="1">
      <c r="A9" s="330"/>
      <c r="B9" s="37" t="s">
        <v>103</v>
      </c>
      <c r="C9" s="45" t="s">
        <v>157</v>
      </c>
      <c r="D9" s="42" t="s">
        <v>124</v>
      </c>
      <c r="E9" s="27">
        <v>10</v>
      </c>
      <c r="F9" s="25">
        <v>10</v>
      </c>
      <c r="G9" s="265"/>
      <c r="H9" s="265"/>
      <c r="I9" s="265"/>
      <c r="J9" s="27">
        <f t="shared" si="0"/>
        <v>10</v>
      </c>
      <c r="K9" s="338"/>
      <c r="L9" s="350"/>
      <c r="N9" s="467"/>
    </row>
    <row r="10" spans="1:14" ht="27.75" customHeight="1">
      <c r="A10" s="330"/>
      <c r="B10" s="37" t="s">
        <v>217</v>
      </c>
      <c r="C10" s="45" t="s">
        <v>109</v>
      </c>
      <c r="D10" s="42" t="s">
        <v>125</v>
      </c>
      <c r="E10" s="27">
        <v>10</v>
      </c>
      <c r="F10" s="25">
        <v>8</v>
      </c>
      <c r="G10" s="265"/>
      <c r="H10" s="265"/>
      <c r="I10" s="265"/>
      <c r="J10" s="27">
        <f t="shared" si="0"/>
        <v>8</v>
      </c>
      <c r="K10" s="27">
        <f>J10</f>
        <v>8</v>
      </c>
      <c r="L10" s="350"/>
      <c r="N10" s="283">
        <v>8</v>
      </c>
    </row>
    <row r="11" spans="1:14" ht="27" customHeight="1">
      <c r="A11" s="330"/>
      <c r="B11" s="137" t="s">
        <v>218</v>
      </c>
      <c r="C11" s="45" t="s">
        <v>165</v>
      </c>
      <c r="D11" s="137" t="s">
        <v>126</v>
      </c>
      <c r="E11" s="62">
        <v>20</v>
      </c>
      <c r="F11" s="49">
        <v>20</v>
      </c>
      <c r="G11" s="87"/>
      <c r="H11" s="87"/>
      <c r="I11" s="87"/>
      <c r="J11" s="62">
        <f t="shared" si="0"/>
        <v>20</v>
      </c>
      <c r="K11" s="27">
        <f>J11</f>
        <v>20</v>
      </c>
      <c r="L11" s="350"/>
      <c r="N11" s="283">
        <v>20</v>
      </c>
    </row>
    <row r="12" spans="1:14" ht="16.5" customHeight="1">
      <c r="A12" s="330"/>
      <c r="B12" s="415" t="s">
        <v>373</v>
      </c>
      <c r="C12" s="416"/>
      <c r="D12" s="240" t="s">
        <v>366</v>
      </c>
      <c r="E12" s="241">
        <v>10</v>
      </c>
      <c r="F12" s="224">
        <v>10</v>
      </c>
      <c r="G12" s="87"/>
      <c r="H12" s="87"/>
      <c r="I12" s="87"/>
      <c r="J12" s="27">
        <f t="shared" si="0"/>
        <v>10</v>
      </c>
      <c r="K12" s="27">
        <f>J12</f>
        <v>10</v>
      </c>
      <c r="L12" s="350"/>
      <c r="N12" s="283">
        <v>10</v>
      </c>
    </row>
    <row r="13" spans="1:14" ht="16.5" customHeight="1">
      <c r="A13" s="330"/>
      <c r="B13" s="407" t="s">
        <v>404</v>
      </c>
      <c r="C13" s="408"/>
      <c r="D13" s="240" t="s">
        <v>367</v>
      </c>
      <c r="E13" s="241">
        <v>10</v>
      </c>
      <c r="F13" s="118">
        <v>10</v>
      </c>
      <c r="G13" s="320"/>
      <c r="H13" s="320"/>
      <c r="I13" s="320"/>
      <c r="J13" s="27">
        <f t="shared" si="0"/>
        <v>10</v>
      </c>
      <c r="K13" s="25">
        <f>SUM(J13:J13)</f>
        <v>10</v>
      </c>
      <c r="L13" s="350"/>
      <c r="N13" s="283">
        <v>10</v>
      </c>
    </row>
    <row r="14" spans="1:14" ht="18" customHeight="1">
      <c r="A14" s="330"/>
      <c r="B14" s="415" t="s">
        <v>405</v>
      </c>
      <c r="C14" s="416"/>
      <c r="D14" s="246" t="s">
        <v>368</v>
      </c>
      <c r="E14" s="247">
        <v>10</v>
      </c>
      <c r="F14" s="224">
        <v>10</v>
      </c>
      <c r="G14" s="87"/>
      <c r="H14" s="87"/>
      <c r="I14" s="87"/>
      <c r="J14" s="62">
        <f t="shared" si="0"/>
        <v>10</v>
      </c>
      <c r="K14" s="62">
        <f>J14</f>
        <v>10</v>
      </c>
      <c r="L14" s="350"/>
      <c r="N14" s="283">
        <v>10</v>
      </c>
    </row>
    <row r="15" spans="1:14" ht="31.5" customHeight="1" thickBot="1">
      <c r="A15" s="331"/>
      <c r="B15" s="405" t="s">
        <v>406</v>
      </c>
      <c r="C15" s="406"/>
      <c r="D15" s="250" t="s">
        <v>407</v>
      </c>
      <c r="E15" s="242">
        <v>15</v>
      </c>
      <c r="F15" s="286">
        <v>15</v>
      </c>
      <c r="G15" s="76"/>
      <c r="H15" s="76"/>
      <c r="I15" s="76"/>
      <c r="J15" s="28">
        <f t="shared" si="0"/>
        <v>15</v>
      </c>
      <c r="K15" s="28">
        <f>J15</f>
        <v>15</v>
      </c>
      <c r="L15" s="351"/>
      <c r="N15" s="283">
        <v>15</v>
      </c>
    </row>
    <row r="16" spans="1:14" ht="1.5" customHeight="1">
      <c r="A16" s="94"/>
      <c r="B16" s="98"/>
      <c r="C16" s="99"/>
      <c r="D16" s="251"/>
      <c r="E16" s="100"/>
      <c r="G16" s="101"/>
      <c r="H16" s="101"/>
      <c r="I16" s="101"/>
      <c r="J16" s="73"/>
      <c r="K16" s="73"/>
      <c r="L16" s="93"/>
      <c r="N16" s="283"/>
    </row>
    <row r="17" spans="1:14" ht="89.25" customHeight="1">
      <c r="A17" s="330" t="s">
        <v>180</v>
      </c>
      <c r="B17" s="422" t="s">
        <v>403</v>
      </c>
      <c r="C17" s="423"/>
      <c r="D17" s="321" t="s">
        <v>183</v>
      </c>
      <c r="E17" s="298">
        <v>40</v>
      </c>
      <c r="F17" s="27">
        <v>40</v>
      </c>
      <c r="G17" s="232"/>
      <c r="H17" s="232"/>
      <c r="I17" s="232"/>
      <c r="J17" s="27">
        <f>SUM(F17+I17)</f>
        <v>40</v>
      </c>
      <c r="K17" s="25">
        <f>SUM(J17:J17)</f>
        <v>40</v>
      </c>
      <c r="L17" s="396">
        <f>SUM(K17:K18)</f>
        <v>106</v>
      </c>
      <c r="N17" s="283">
        <v>40</v>
      </c>
    </row>
    <row r="18" spans="1:14" ht="30.75" customHeight="1" thickBot="1">
      <c r="A18" s="331"/>
      <c r="B18" s="428" t="s">
        <v>389</v>
      </c>
      <c r="C18" s="429"/>
      <c r="D18" s="299" t="s">
        <v>182</v>
      </c>
      <c r="E18" s="300">
        <v>80</v>
      </c>
      <c r="F18" s="28">
        <v>66</v>
      </c>
      <c r="G18" s="234"/>
      <c r="H18" s="234"/>
      <c r="I18" s="234"/>
      <c r="J18" s="28">
        <f>F18</f>
        <v>66</v>
      </c>
      <c r="K18" s="47">
        <f>J18</f>
        <v>66</v>
      </c>
      <c r="L18" s="351"/>
      <c r="N18" s="283">
        <v>66</v>
      </c>
    </row>
    <row r="19" spans="1:14" ht="1.5" customHeight="1">
      <c r="A19" s="113"/>
      <c r="B19" s="201"/>
      <c r="C19" s="202"/>
      <c r="D19" s="200"/>
      <c r="E19" s="96"/>
      <c r="F19" s="97"/>
      <c r="G19" s="228"/>
      <c r="H19" s="195"/>
      <c r="I19" s="195"/>
      <c r="J19" s="95"/>
      <c r="K19" s="97"/>
      <c r="L19" s="107"/>
      <c r="N19" s="283"/>
    </row>
    <row r="20" spans="1:14" ht="18" customHeight="1">
      <c r="A20" s="330" t="s">
        <v>186</v>
      </c>
      <c r="B20" s="302" t="s">
        <v>185</v>
      </c>
      <c r="C20" s="303" t="s">
        <v>388</v>
      </c>
      <c r="D20" s="304" t="s">
        <v>187</v>
      </c>
      <c r="E20" s="305">
        <v>20</v>
      </c>
      <c r="F20" s="102">
        <v>18</v>
      </c>
      <c r="G20" s="228"/>
      <c r="H20" s="195"/>
      <c r="I20" s="195"/>
      <c r="J20" s="118">
        <f>SUM(F20+I20)</f>
        <v>18</v>
      </c>
      <c r="K20" s="118">
        <f>J20</f>
        <v>18</v>
      </c>
      <c r="L20" s="350">
        <f>SUM(K20:K27)</f>
        <v>124</v>
      </c>
      <c r="N20" s="283">
        <v>18</v>
      </c>
    </row>
    <row r="21" spans="1:14" ht="15" customHeight="1">
      <c r="A21" s="330"/>
      <c r="B21" s="37" t="s">
        <v>191</v>
      </c>
      <c r="C21" s="45" t="s">
        <v>160</v>
      </c>
      <c r="D21" s="27" t="s">
        <v>188</v>
      </c>
      <c r="E21" s="27">
        <v>10</v>
      </c>
      <c r="F21" s="25">
        <v>10</v>
      </c>
      <c r="G21" s="265"/>
      <c r="H21" s="265"/>
      <c r="I21" s="265"/>
      <c r="J21" s="27">
        <f>SUM(F21+I21)</f>
        <v>10</v>
      </c>
      <c r="K21" s="27">
        <f>J21</f>
        <v>10</v>
      </c>
      <c r="L21" s="350"/>
      <c r="N21" s="283">
        <v>10</v>
      </c>
    </row>
    <row r="22" spans="1:14" ht="14.25" customHeight="1">
      <c r="A22" s="330"/>
      <c r="B22" s="361" t="s">
        <v>192</v>
      </c>
      <c r="C22" s="398" t="s">
        <v>110</v>
      </c>
      <c r="D22" s="111" t="s">
        <v>189</v>
      </c>
      <c r="E22" s="118">
        <v>5</v>
      </c>
      <c r="F22" s="105">
        <v>5</v>
      </c>
      <c r="G22" s="111" t="s">
        <v>347</v>
      </c>
      <c r="H22" s="267">
        <v>5</v>
      </c>
      <c r="I22" s="267">
        <v>5</v>
      </c>
      <c r="J22" s="363">
        <f>SUM(F22+I22+F23+I23)</f>
        <v>20</v>
      </c>
      <c r="K22" s="338">
        <f>SUM(J22:J25)</f>
        <v>50</v>
      </c>
      <c r="L22" s="350"/>
      <c r="N22" s="467">
        <v>50</v>
      </c>
    </row>
    <row r="23" spans="1:14" ht="14.25" customHeight="1">
      <c r="A23" s="330"/>
      <c r="B23" s="388"/>
      <c r="C23" s="399"/>
      <c r="D23" s="26" t="s">
        <v>190</v>
      </c>
      <c r="E23" s="27">
        <v>5</v>
      </c>
      <c r="F23" s="25">
        <v>5</v>
      </c>
      <c r="G23" s="26" t="s">
        <v>348</v>
      </c>
      <c r="H23" s="264">
        <v>5</v>
      </c>
      <c r="I23" s="264">
        <v>5</v>
      </c>
      <c r="J23" s="367"/>
      <c r="K23" s="338"/>
      <c r="L23" s="350"/>
      <c r="N23" s="467"/>
    </row>
    <row r="24" spans="1:14" ht="40.5" customHeight="1">
      <c r="A24" s="330"/>
      <c r="B24" s="37" t="s">
        <v>162</v>
      </c>
      <c r="C24" s="239" t="s">
        <v>369</v>
      </c>
      <c r="D24" s="241" t="s">
        <v>291</v>
      </c>
      <c r="E24" s="241">
        <v>20</v>
      </c>
      <c r="F24" s="223">
        <v>20</v>
      </c>
      <c r="G24" s="262"/>
      <c r="H24" s="262"/>
      <c r="I24" s="262"/>
      <c r="J24" s="27">
        <f>SUM(F24+I24)</f>
        <v>20</v>
      </c>
      <c r="K24" s="338"/>
      <c r="L24" s="350"/>
      <c r="N24" s="467"/>
    </row>
    <row r="25" spans="1:14" ht="17.25" customHeight="1">
      <c r="A25" s="330"/>
      <c r="B25" s="37" t="s">
        <v>104</v>
      </c>
      <c r="C25" s="45" t="s">
        <v>111</v>
      </c>
      <c r="D25" s="27" t="s">
        <v>341</v>
      </c>
      <c r="E25" s="27">
        <v>10</v>
      </c>
      <c r="F25" s="223">
        <v>10</v>
      </c>
      <c r="G25" s="262"/>
      <c r="H25" s="262"/>
      <c r="I25" s="262"/>
      <c r="J25" s="27">
        <f>SUM(F25+I25)</f>
        <v>10</v>
      </c>
      <c r="K25" s="338"/>
      <c r="L25" s="350"/>
      <c r="N25" s="467"/>
    </row>
    <row r="26" spans="1:14" ht="43.5" customHeight="1">
      <c r="A26" s="330"/>
      <c r="B26" s="437" t="s">
        <v>390</v>
      </c>
      <c r="C26" s="438"/>
      <c r="D26" s="297" t="s">
        <v>193</v>
      </c>
      <c r="E26" s="297">
        <v>30</v>
      </c>
      <c r="F26" s="49">
        <v>26</v>
      </c>
      <c r="G26" s="229"/>
      <c r="H26" s="196"/>
      <c r="I26" s="196"/>
      <c r="J26" s="62">
        <f>SUM(F26+I26)</f>
        <v>26</v>
      </c>
      <c r="K26" s="49">
        <f>J26</f>
        <v>26</v>
      </c>
      <c r="L26" s="350"/>
      <c r="N26" s="283">
        <v>26</v>
      </c>
    </row>
    <row r="27" spans="1:14" ht="69" customHeight="1" thickBot="1">
      <c r="A27" s="331"/>
      <c r="B27" s="50" t="s">
        <v>195</v>
      </c>
      <c r="C27" s="46" t="s">
        <v>172</v>
      </c>
      <c r="D27" s="28" t="s">
        <v>194</v>
      </c>
      <c r="E27" s="28">
        <v>20</v>
      </c>
      <c r="F27" s="47">
        <v>20</v>
      </c>
      <c r="G27" s="79"/>
      <c r="H27" s="79"/>
      <c r="I27" s="80"/>
      <c r="J27" s="28">
        <f>SUM(F27+I27)</f>
        <v>20</v>
      </c>
      <c r="K27" s="28">
        <f>J27</f>
        <v>20</v>
      </c>
      <c r="L27" s="351"/>
      <c r="N27" s="283">
        <v>20</v>
      </c>
    </row>
    <row r="28" spans="1:14" ht="1.5" customHeight="1">
      <c r="A28" s="113"/>
      <c r="B28" s="133"/>
      <c r="C28" s="116"/>
      <c r="D28" s="114"/>
      <c r="E28" s="115"/>
      <c r="F28" s="102"/>
      <c r="G28" s="225"/>
      <c r="H28" s="95"/>
      <c r="I28" s="97"/>
      <c r="J28" s="131"/>
      <c r="K28" s="131"/>
      <c r="L28" s="107"/>
      <c r="N28" s="283"/>
    </row>
    <row r="29" spans="1:14" ht="32.25" customHeight="1">
      <c r="A29" s="330" t="s">
        <v>197</v>
      </c>
      <c r="B29" s="411" t="s">
        <v>391</v>
      </c>
      <c r="C29" s="412"/>
      <c r="D29" s="319" t="s">
        <v>196</v>
      </c>
      <c r="E29" s="222">
        <v>10</v>
      </c>
      <c r="F29" s="105">
        <v>10</v>
      </c>
      <c r="G29" s="233"/>
      <c r="H29" s="205"/>
      <c r="I29" s="206"/>
      <c r="J29" s="118">
        <f>SUM(F29+I29)</f>
        <v>10</v>
      </c>
      <c r="K29" s="118">
        <f>J29</f>
        <v>10</v>
      </c>
      <c r="L29" s="350">
        <f>SUM(K29:K35)</f>
        <v>78</v>
      </c>
      <c r="N29" s="283">
        <v>10</v>
      </c>
    </row>
    <row r="30" spans="1:14" ht="29.25" customHeight="1">
      <c r="A30" s="330"/>
      <c r="B30" s="203" t="s">
        <v>222</v>
      </c>
      <c r="C30" s="66" t="s">
        <v>112</v>
      </c>
      <c r="D30" s="126" t="s">
        <v>199</v>
      </c>
      <c r="E30" s="118">
        <v>10</v>
      </c>
      <c r="F30" s="118">
        <v>8</v>
      </c>
      <c r="G30" s="127"/>
      <c r="H30" s="127"/>
      <c r="I30" s="129"/>
      <c r="J30" s="118">
        <f aca="true" t="shared" si="1" ref="J30:J35">SUM(F30+I30)</f>
        <v>8</v>
      </c>
      <c r="K30" s="27">
        <f>J30</f>
        <v>8</v>
      </c>
      <c r="L30" s="350"/>
      <c r="N30" s="283">
        <v>8</v>
      </c>
    </row>
    <row r="31" spans="1:14" ht="14.25" customHeight="1">
      <c r="A31" s="330"/>
      <c r="B31" s="360" t="s">
        <v>223</v>
      </c>
      <c r="C31" s="432" t="s">
        <v>113</v>
      </c>
      <c r="D31" s="29" t="s">
        <v>385</v>
      </c>
      <c r="E31" s="27">
        <v>5</v>
      </c>
      <c r="F31" s="27">
        <v>5</v>
      </c>
      <c r="G31" s="26" t="s">
        <v>349</v>
      </c>
      <c r="H31" s="27">
        <v>5</v>
      </c>
      <c r="I31" s="25">
        <v>5</v>
      </c>
      <c r="J31" s="338">
        <f>SUM(F31+I31+F32+I32+F33)</f>
        <v>20</v>
      </c>
      <c r="K31" s="338">
        <f>SUM(J31:J33)</f>
        <v>20</v>
      </c>
      <c r="L31" s="350"/>
      <c r="N31" s="467">
        <v>20</v>
      </c>
    </row>
    <row r="32" spans="1:14" ht="13.5" customHeight="1">
      <c r="A32" s="330"/>
      <c r="B32" s="388"/>
      <c r="C32" s="399"/>
      <c r="D32" s="29" t="s">
        <v>386</v>
      </c>
      <c r="E32" s="27">
        <v>5</v>
      </c>
      <c r="F32" s="27">
        <v>5</v>
      </c>
      <c r="G32" s="26" t="s">
        <v>350</v>
      </c>
      <c r="H32" s="27">
        <v>5</v>
      </c>
      <c r="I32" s="25">
        <v>5</v>
      </c>
      <c r="J32" s="338"/>
      <c r="K32" s="338"/>
      <c r="L32" s="350"/>
      <c r="N32" s="467"/>
    </row>
    <row r="33" spans="1:14" ht="28.5" customHeight="1">
      <c r="A33" s="330"/>
      <c r="B33" s="37" t="s">
        <v>106</v>
      </c>
      <c r="C33" s="45" t="s">
        <v>156</v>
      </c>
      <c r="D33" s="29" t="s">
        <v>198</v>
      </c>
      <c r="E33" s="27"/>
      <c r="F33" s="27">
        <v>0</v>
      </c>
      <c r="G33" s="268"/>
      <c r="H33" s="77"/>
      <c r="I33" s="77"/>
      <c r="J33" s="338"/>
      <c r="K33" s="338"/>
      <c r="L33" s="350"/>
      <c r="N33" s="467"/>
    </row>
    <row r="34" spans="1:14" ht="56.25" customHeight="1">
      <c r="A34" s="330"/>
      <c r="B34" s="37" t="s">
        <v>224</v>
      </c>
      <c r="C34" s="45" t="s">
        <v>146</v>
      </c>
      <c r="D34" s="29" t="s">
        <v>200</v>
      </c>
      <c r="E34" s="27">
        <v>20</v>
      </c>
      <c r="F34" s="27">
        <v>20</v>
      </c>
      <c r="G34" s="77"/>
      <c r="H34" s="77"/>
      <c r="I34" s="78"/>
      <c r="J34" s="27">
        <f t="shared" si="1"/>
        <v>20</v>
      </c>
      <c r="K34" s="49">
        <f>J34</f>
        <v>20</v>
      </c>
      <c r="L34" s="350"/>
      <c r="N34" s="283">
        <v>20</v>
      </c>
    </row>
    <row r="35" spans="1:14" ht="50.25" customHeight="1" thickBot="1">
      <c r="A35" s="331"/>
      <c r="B35" s="51" t="s">
        <v>225</v>
      </c>
      <c r="C35" s="190" t="s">
        <v>114</v>
      </c>
      <c r="D35" s="204" t="s">
        <v>201</v>
      </c>
      <c r="E35" s="47">
        <v>20</v>
      </c>
      <c r="F35" s="47">
        <v>20</v>
      </c>
      <c r="G35" s="269"/>
      <c r="H35" s="269"/>
      <c r="I35" s="80"/>
      <c r="J35" s="47">
        <f t="shared" si="1"/>
        <v>20</v>
      </c>
      <c r="K35" s="28">
        <f>J35</f>
        <v>20</v>
      </c>
      <c r="L35" s="351"/>
      <c r="N35" s="283">
        <v>20</v>
      </c>
    </row>
    <row r="36" spans="1:14" ht="1.5" customHeight="1">
      <c r="A36" s="113"/>
      <c r="B36" s="104"/>
      <c r="C36" s="106"/>
      <c r="D36" s="139"/>
      <c r="E36" s="102"/>
      <c r="F36" s="102"/>
      <c r="G36" s="140"/>
      <c r="H36" s="140"/>
      <c r="I36" s="97"/>
      <c r="J36" s="102"/>
      <c r="K36" s="141"/>
      <c r="L36" s="107"/>
      <c r="N36" s="283"/>
    </row>
    <row r="37" spans="1:14" ht="28.5" customHeight="1">
      <c r="A37" s="330" t="s">
        <v>203</v>
      </c>
      <c r="B37" s="294" t="s">
        <v>204</v>
      </c>
      <c r="C37" s="295" t="s">
        <v>392</v>
      </c>
      <c r="D37" s="289" t="s">
        <v>205</v>
      </c>
      <c r="E37" s="118">
        <v>10</v>
      </c>
      <c r="F37" s="105">
        <v>5</v>
      </c>
      <c r="G37" s="233"/>
      <c r="H37" s="211"/>
      <c r="I37" s="206"/>
      <c r="J37" s="118">
        <f aca="true" t="shared" si="2" ref="J37:J42">SUM(F37+I37)</f>
        <v>5</v>
      </c>
      <c r="K37" s="118">
        <f>J37</f>
        <v>5</v>
      </c>
      <c r="L37" s="350">
        <f>SUM(K37:K42)</f>
        <v>36</v>
      </c>
      <c r="N37" s="283">
        <v>5</v>
      </c>
    </row>
    <row r="38" spans="1:14" ht="78.75" customHeight="1">
      <c r="A38" s="330"/>
      <c r="B38" s="65" t="s">
        <v>212</v>
      </c>
      <c r="C38" s="66" t="s">
        <v>168</v>
      </c>
      <c r="D38" s="126" t="s">
        <v>209</v>
      </c>
      <c r="E38" s="118">
        <v>10</v>
      </c>
      <c r="F38" s="118">
        <v>1</v>
      </c>
      <c r="G38" s="127"/>
      <c r="H38" s="128"/>
      <c r="I38" s="129"/>
      <c r="J38" s="118">
        <f t="shared" si="2"/>
        <v>1</v>
      </c>
      <c r="K38" s="49">
        <f>J38</f>
        <v>1</v>
      </c>
      <c r="L38" s="350"/>
      <c r="N38" s="283">
        <v>1</v>
      </c>
    </row>
    <row r="39" spans="1:14" ht="51" customHeight="1">
      <c r="A39" s="330"/>
      <c r="B39" s="37" t="s">
        <v>213</v>
      </c>
      <c r="C39" s="44" t="s">
        <v>169</v>
      </c>
      <c r="D39" s="29" t="s">
        <v>210</v>
      </c>
      <c r="E39" s="25">
        <v>5</v>
      </c>
      <c r="F39" s="118">
        <v>5</v>
      </c>
      <c r="G39" s="123"/>
      <c r="H39" s="124"/>
      <c r="I39" s="123"/>
      <c r="J39" s="25">
        <f t="shared" si="2"/>
        <v>5</v>
      </c>
      <c r="K39" s="338">
        <f>SUM(J39:J40)</f>
        <v>10</v>
      </c>
      <c r="L39" s="350"/>
      <c r="N39" s="467">
        <v>10</v>
      </c>
    </row>
    <row r="40" spans="1:14" ht="18.75" customHeight="1">
      <c r="A40" s="330"/>
      <c r="B40" s="37" t="s">
        <v>214</v>
      </c>
      <c r="C40" s="252" t="s">
        <v>31</v>
      </c>
      <c r="D40" s="29" t="s">
        <v>198</v>
      </c>
      <c r="E40" s="25">
        <v>5</v>
      </c>
      <c r="F40" s="118">
        <v>5</v>
      </c>
      <c r="G40" s="123"/>
      <c r="H40" s="124"/>
      <c r="I40" s="123"/>
      <c r="J40" s="27">
        <f t="shared" si="2"/>
        <v>5</v>
      </c>
      <c r="K40" s="338"/>
      <c r="L40" s="350"/>
      <c r="N40" s="467"/>
    </row>
    <row r="41" spans="1:14" ht="33.75" customHeight="1">
      <c r="A41" s="330"/>
      <c r="B41" s="110" t="s">
        <v>215</v>
      </c>
      <c r="C41" s="253" t="s">
        <v>206</v>
      </c>
      <c r="D41" s="61" t="s">
        <v>207</v>
      </c>
      <c r="E41" s="62">
        <v>10</v>
      </c>
      <c r="F41" s="49">
        <v>10</v>
      </c>
      <c r="G41" s="83"/>
      <c r="H41" s="84"/>
      <c r="I41" s="85"/>
      <c r="J41" s="62">
        <f t="shared" si="2"/>
        <v>10</v>
      </c>
      <c r="K41" s="49">
        <f>J41</f>
        <v>10</v>
      </c>
      <c r="L41" s="350"/>
      <c r="N41" s="283">
        <v>10</v>
      </c>
    </row>
    <row r="42" spans="1:14" ht="33.75" customHeight="1" thickBot="1">
      <c r="A42" s="331"/>
      <c r="B42" s="292" t="s">
        <v>208</v>
      </c>
      <c r="C42" s="293" t="s">
        <v>393</v>
      </c>
      <c r="D42" s="296" t="s">
        <v>208</v>
      </c>
      <c r="E42" s="28">
        <v>10</v>
      </c>
      <c r="F42" s="47">
        <v>10</v>
      </c>
      <c r="G42" s="230"/>
      <c r="H42" s="197"/>
      <c r="I42" s="198"/>
      <c r="J42" s="28">
        <f t="shared" si="2"/>
        <v>10</v>
      </c>
      <c r="K42" s="28">
        <f>J42</f>
        <v>10</v>
      </c>
      <c r="L42" s="351"/>
      <c r="N42" s="283">
        <v>10</v>
      </c>
    </row>
    <row r="43" spans="1:14" ht="22.5" customHeight="1" thickBot="1">
      <c r="A43" s="149"/>
      <c r="B43" s="144"/>
      <c r="C43" s="152"/>
      <c r="D43" s="153"/>
      <c r="E43" s="90">
        <f>SUM(E5:E42)+SUM(H5:H42)</f>
        <v>520</v>
      </c>
      <c r="G43" s="235" t="s">
        <v>339</v>
      </c>
      <c r="H43" s="208"/>
      <c r="I43" s="208"/>
      <c r="J43" s="208"/>
      <c r="K43" s="209"/>
      <c r="L43" s="210">
        <f>SUM(L4:L42)/10</f>
        <v>45.8</v>
      </c>
      <c r="N43" s="283"/>
    </row>
    <row r="44" spans="1:14" ht="21.75" customHeight="1" thickBot="1">
      <c r="A44" s="149"/>
      <c r="B44" s="144"/>
      <c r="C44" s="152"/>
      <c r="D44" s="153"/>
      <c r="E44" s="90"/>
      <c r="F44" s="92"/>
      <c r="G44" s="90"/>
      <c r="H44" s="153"/>
      <c r="I44" s="92"/>
      <c r="J44" s="90"/>
      <c r="K44" s="90"/>
      <c r="L44" s="92"/>
      <c r="N44" s="283"/>
    </row>
    <row r="45" spans="1:14" ht="15.75" customHeight="1" thickBot="1">
      <c r="A45" s="53"/>
      <c r="B45" s="109"/>
      <c r="C45" s="54"/>
      <c r="D45" s="55"/>
      <c r="E45" s="391" t="s">
        <v>119</v>
      </c>
      <c r="F45" s="391" t="s">
        <v>121</v>
      </c>
      <c r="G45" s="56"/>
      <c r="H45" s="391" t="s">
        <v>119</v>
      </c>
      <c r="I45" s="391" t="s">
        <v>121</v>
      </c>
      <c r="J45" s="391" t="s">
        <v>76</v>
      </c>
      <c r="K45" s="376" t="s">
        <v>140</v>
      </c>
      <c r="L45" s="376" t="s">
        <v>129</v>
      </c>
      <c r="N45" s="283"/>
    </row>
    <row r="46" spans="1:14" ht="15.75" customHeight="1" thickBot="1">
      <c r="A46" s="421" t="s">
        <v>77</v>
      </c>
      <c r="B46" s="400" t="s">
        <v>10</v>
      </c>
      <c r="C46" s="424" t="s">
        <v>11</v>
      </c>
      <c r="D46" s="57"/>
      <c r="E46" s="392"/>
      <c r="F46" s="392"/>
      <c r="G46" s="58"/>
      <c r="H46" s="392"/>
      <c r="I46" s="392"/>
      <c r="J46" s="392"/>
      <c r="K46" s="348"/>
      <c r="L46" s="348"/>
      <c r="N46" s="283"/>
    </row>
    <row r="47" spans="1:14" ht="15.75" customHeight="1" thickBot="1">
      <c r="A47" s="421"/>
      <c r="B47" s="401"/>
      <c r="C47" s="425"/>
      <c r="D47" s="59" t="s">
        <v>120</v>
      </c>
      <c r="E47" s="393"/>
      <c r="F47" s="393"/>
      <c r="G47" s="60" t="s">
        <v>120</v>
      </c>
      <c r="H47" s="393"/>
      <c r="I47" s="393"/>
      <c r="J47" s="393"/>
      <c r="K47" s="349"/>
      <c r="L47" s="349"/>
      <c r="N47" s="283"/>
    </row>
    <row r="48" spans="1:14" ht="15" customHeight="1">
      <c r="A48" s="332" t="s">
        <v>202</v>
      </c>
      <c r="B48" s="388" t="s">
        <v>378</v>
      </c>
      <c r="C48" s="143" t="s">
        <v>134</v>
      </c>
      <c r="D48" s="409" t="s">
        <v>387</v>
      </c>
      <c r="E48" s="118"/>
      <c r="F48" s="270" t="s">
        <v>141</v>
      </c>
      <c r="G48" s="409" t="s">
        <v>351</v>
      </c>
      <c r="H48" s="118"/>
      <c r="I48" s="270" t="s">
        <v>142</v>
      </c>
      <c r="J48" s="118"/>
      <c r="K48" s="141"/>
      <c r="L48" s="350">
        <f>SUM(K48:K61)</f>
        <v>40</v>
      </c>
      <c r="N48" s="284"/>
    </row>
    <row r="49" spans="1:14" ht="27" customHeight="1">
      <c r="A49" s="330"/>
      <c r="B49" s="368"/>
      <c r="C49" s="45" t="s">
        <v>115</v>
      </c>
      <c r="D49" s="403"/>
      <c r="E49" s="27">
        <v>10</v>
      </c>
      <c r="F49" s="25">
        <v>10</v>
      </c>
      <c r="G49" s="403"/>
      <c r="H49" s="27">
        <v>10</v>
      </c>
      <c r="I49" s="25">
        <v>10</v>
      </c>
      <c r="J49" s="27">
        <f aca="true" t="shared" si="3" ref="J49:J56">SUM(F49+I49)</f>
        <v>20</v>
      </c>
      <c r="K49" s="367">
        <f>SUM(J49:J52)</f>
        <v>20</v>
      </c>
      <c r="L49" s="350"/>
      <c r="N49" s="470">
        <v>20</v>
      </c>
    </row>
    <row r="50" spans="1:14" ht="14.25" customHeight="1">
      <c r="A50" s="330"/>
      <c r="B50" s="368"/>
      <c r="C50" s="45" t="s">
        <v>357</v>
      </c>
      <c r="D50" s="403"/>
      <c r="E50" s="43" t="s">
        <v>130</v>
      </c>
      <c r="F50" s="25"/>
      <c r="G50" s="403"/>
      <c r="H50" s="43" t="s">
        <v>130</v>
      </c>
      <c r="I50" s="25"/>
      <c r="J50" s="27">
        <f t="shared" si="3"/>
        <v>0</v>
      </c>
      <c r="K50" s="338"/>
      <c r="L50" s="350"/>
      <c r="N50" s="470"/>
    </row>
    <row r="51" spans="1:14" ht="14.25" customHeight="1">
      <c r="A51" s="330"/>
      <c r="B51" s="368"/>
      <c r="C51" s="45" t="s">
        <v>356</v>
      </c>
      <c r="D51" s="403"/>
      <c r="E51" s="43" t="s">
        <v>131</v>
      </c>
      <c r="F51" s="25"/>
      <c r="G51" s="403"/>
      <c r="H51" s="43" t="s">
        <v>131</v>
      </c>
      <c r="I51" s="25"/>
      <c r="J51" s="27">
        <f t="shared" si="3"/>
        <v>0</v>
      </c>
      <c r="K51" s="338"/>
      <c r="L51" s="350"/>
      <c r="N51" s="470"/>
    </row>
    <row r="52" spans="1:14" ht="14.25" customHeight="1">
      <c r="A52" s="330"/>
      <c r="B52" s="368"/>
      <c r="C52" s="116" t="s">
        <v>358</v>
      </c>
      <c r="D52" s="403"/>
      <c r="E52" s="43" t="s">
        <v>133</v>
      </c>
      <c r="F52" s="25"/>
      <c r="G52" s="403"/>
      <c r="H52" s="43" t="s">
        <v>133</v>
      </c>
      <c r="I52" s="25"/>
      <c r="J52" s="27">
        <f t="shared" si="3"/>
        <v>0</v>
      </c>
      <c r="K52" s="338"/>
      <c r="L52" s="350"/>
      <c r="N52" s="471"/>
    </row>
    <row r="53" spans="1:14" ht="13.5" customHeight="1">
      <c r="A53" s="330"/>
      <c r="B53" s="368" t="s">
        <v>116</v>
      </c>
      <c r="C53" s="45" t="s">
        <v>147</v>
      </c>
      <c r="D53" s="403" t="s">
        <v>184</v>
      </c>
      <c r="E53" s="27">
        <v>4</v>
      </c>
      <c r="F53" s="25">
        <v>4</v>
      </c>
      <c r="G53" s="410"/>
      <c r="H53" s="271"/>
      <c r="I53" s="272"/>
      <c r="J53" s="27">
        <f t="shared" si="3"/>
        <v>4</v>
      </c>
      <c r="K53" s="338">
        <f>SUM(J53:J56)</f>
        <v>10</v>
      </c>
      <c r="L53" s="350"/>
      <c r="N53" s="467">
        <v>10</v>
      </c>
    </row>
    <row r="54" spans="1:14" ht="15" customHeight="1">
      <c r="A54" s="330"/>
      <c r="B54" s="368"/>
      <c r="C54" s="45" t="s">
        <v>148</v>
      </c>
      <c r="D54" s="403"/>
      <c r="E54" s="27">
        <v>2</v>
      </c>
      <c r="F54" s="25">
        <v>2</v>
      </c>
      <c r="G54" s="410"/>
      <c r="H54" s="271"/>
      <c r="I54" s="272"/>
      <c r="J54" s="27">
        <f t="shared" si="3"/>
        <v>2</v>
      </c>
      <c r="K54" s="338"/>
      <c r="L54" s="350"/>
      <c r="N54" s="467"/>
    </row>
    <row r="55" spans="1:14" ht="13.5" customHeight="1">
      <c r="A55" s="330"/>
      <c r="B55" s="368"/>
      <c r="C55" s="45" t="s">
        <v>149</v>
      </c>
      <c r="D55" s="403"/>
      <c r="E55" s="27">
        <v>2</v>
      </c>
      <c r="F55" s="25">
        <v>2</v>
      </c>
      <c r="G55" s="410"/>
      <c r="H55" s="271"/>
      <c r="I55" s="272"/>
      <c r="J55" s="27">
        <f t="shared" si="3"/>
        <v>2</v>
      </c>
      <c r="K55" s="338"/>
      <c r="L55" s="350"/>
      <c r="N55" s="467"/>
    </row>
    <row r="56" spans="1:14" ht="15" customHeight="1">
      <c r="A56" s="330"/>
      <c r="B56" s="368"/>
      <c r="C56" s="45" t="s">
        <v>150</v>
      </c>
      <c r="D56" s="403"/>
      <c r="E56" s="27">
        <v>2</v>
      </c>
      <c r="F56" s="25">
        <v>2</v>
      </c>
      <c r="G56" s="410"/>
      <c r="H56" s="271"/>
      <c r="I56" s="272"/>
      <c r="J56" s="27">
        <f t="shared" si="3"/>
        <v>2</v>
      </c>
      <c r="K56" s="338"/>
      <c r="L56" s="350"/>
      <c r="N56" s="467"/>
    </row>
    <row r="57" spans="1:14" ht="15.75" customHeight="1">
      <c r="A57" s="330"/>
      <c r="B57" s="368" t="s">
        <v>379</v>
      </c>
      <c r="C57" s="45" t="s">
        <v>135</v>
      </c>
      <c r="D57" s="403" t="s">
        <v>216</v>
      </c>
      <c r="E57" s="27">
        <v>5</v>
      </c>
      <c r="F57" s="25">
        <v>5</v>
      </c>
      <c r="G57" s="403" t="s">
        <v>352</v>
      </c>
      <c r="H57" s="27">
        <v>5</v>
      </c>
      <c r="I57" s="25">
        <v>5</v>
      </c>
      <c r="J57" s="27">
        <f>SUM(F57+I57)</f>
        <v>10</v>
      </c>
      <c r="K57" s="338">
        <f>SUM(J57:J61)</f>
        <v>10</v>
      </c>
      <c r="L57" s="350"/>
      <c r="N57" s="467">
        <v>10</v>
      </c>
    </row>
    <row r="58" spans="1:14" ht="15" customHeight="1">
      <c r="A58" s="330"/>
      <c r="B58" s="368"/>
      <c r="C58" s="45" t="s">
        <v>136</v>
      </c>
      <c r="D58" s="403"/>
      <c r="E58" s="43" t="s">
        <v>131</v>
      </c>
      <c r="F58" s="25"/>
      <c r="G58" s="403"/>
      <c r="H58" s="43" t="s">
        <v>131</v>
      </c>
      <c r="I58" s="25"/>
      <c r="J58" s="27"/>
      <c r="K58" s="338"/>
      <c r="L58" s="350"/>
      <c r="N58" s="467"/>
    </row>
    <row r="59" spans="1:14" ht="14.25" customHeight="1">
      <c r="A59" s="330"/>
      <c r="B59" s="368"/>
      <c r="C59" s="45" t="s">
        <v>137</v>
      </c>
      <c r="D59" s="403"/>
      <c r="E59" s="43" t="s">
        <v>132</v>
      </c>
      <c r="F59" s="25"/>
      <c r="G59" s="403"/>
      <c r="H59" s="43" t="s">
        <v>132</v>
      </c>
      <c r="I59" s="25"/>
      <c r="J59" s="27">
        <f aca="true" t="shared" si="4" ref="J59:J75">SUM(F59+I59)</f>
        <v>0</v>
      </c>
      <c r="K59" s="338"/>
      <c r="L59" s="350"/>
      <c r="N59" s="467"/>
    </row>
    <row r="60" spans="1:14" ht="27" customHeight="1">
      <c r="A60" s="330"/>
      <c r="B60" s="368"/>
      <c r="C60" s="45" t="s">
        <v>117</v>
      </c>
      <c r="D60" s="403"/>
      <c r="E60" s="43" t="s">
        <v>133</v>
      </c>
      <c r="F60" s="25"/>
      <c r="G60" s="403"/>
      <c r="H60" s="43" t="s">
        <v>133</v>
      </c>
      <c r="I60" s="25"/>
      <c r="J60" s="27">
        <f t="shared" si="4"/>
        <v>0</v>
      </c>
      <c r="K60" s="338"/>
      <c r="L60" s="350"/>
      <c r="N60" s="467"/>
    </row>
    <row r="61" spans="1:14" ht="19.5" customHeight="1" thickBot="1">
      <c r="A61" s="331"/>
      <c r="B61" s="369"/>
      <c r="C61" s="46" t="s">
        <v>158</v>
      </c>
      <c r="D61" s="404"/>
      <c r="E61" s="52" t="s">
        <v>138</v>
      </c>
      <c r="F61" s="47"/>
      <c r="G61" s="404"/>
      <c r="H61" s="52" t="s">
        <v>138</v>
      </c>
      <c r="I61" s="47"/>
      <c r="J61" s="28">
        <f t="shared" si="4"/>
        <v>0</v>
      </c>
      <c r="K61" s="345"/>
      <c r="L61" s="351"/>
      <c r="N61" s="467"/>
    </row>
    <row r="62" spans="1:14" ht="1.5" customHeight="1">
      <c r="A62" s="113"/>
      <c r="B62" s="104"/>
      <c r="C62" s="116"/>
      <c r="D62" s="146"/>
      <c r="E62" s="147"/>
      <c r="F62" s="102"/>
      <c r="G62" s="146"/>
      <c r="H62" s="147"/>
      <c r="I62" s="102"/>
      <c r="J62" s="131"/>
      <c r="K62" s="102"/>
      <c r="L62" s="107"/>
      <c r="N62" s="283"/>
    </row>
    <row r="63" spans="1:14" ht="46.5" customHeight="1">
      <c r="A63" s="330" t="s">
        <v>211</v>
      </c>
      <c r="B63" s="361" t="s">
        <v>226</v>
      </c>
      <c r="C63" s="66" t="s">
        <v>151</v>
      </c>
      <c r="D63" s="409" t="s">
        <v>228</v>
      </c>
      <c r="E63" s="118">
        <v>13</v>
      </c>
      <c r="F63" s="105">
        <v>13</v>
      </c>
      <c r="G63" s="127"/>
      <c r="H63" s="128"/>
      <c r="I63" s="129"/>
      <c r="J63" s="118">
        <f t="shared" si="4"/>
        <v>13</v>
      </c>
      <c r="K63" s="363">
        <f>SUM(J63:J67)</f>
        <v>20</v>
      </c>
      <c r="L63" s="350">
        <f>SUM(K63:K75)</f>
        <v>59</v>
      </c>
      <c r="N63" s="467">
        <v>20</v>
      </c>
    </row>
    <row r="64" spans="1:14" ht="27" customHeight="1">
      <c r="A64" s="330"/>
      <c r="B64" s="361"/>
      <c r="C64" s="119" t="s">
        <v>153</v>
      </c>
      <c r="D64" s="403"/>
      <c r="E64" s="43" t="s">
        <v>96</v>
      </c>
      <c r="F64" s="25"/>
      <c r="G64" s="77"/>
      <c r="H64" s="82"/>
      <c r="I64" s="78"/>
      <c r="J64" s="27">
        <f t="shared" si="4"/>
        <v>0</v>
      </c>
      <c r="K64" s="363"/>
      <c r="L64" s="350"/>
      <c r="N64" s="467"/>
    </row>
    <row r="65" spans="1:14" ht="27" customHeight="1">
      <c r="A65" s="330"/>
      <c r="B65" s="388"/>
      <c r="C65" s="119" t="s">
        <v>154</v>
      </c>
      <c r="D65" s="403"/>
      <c r="E65" s="43" t="s">
        <v>139</v>
      </c>
      <c r="F65" s="25"/>
      <c r="G65" s="77"/>
      <c r="H65" s="82"/>
      <c r="I65" s="78"/>
      <c r="J65" s="27">
        <f t="shared" si="4"/>
        <v>0</v>
      </c>
      <c r="K65" s="363"/>
      <c r="L65" s="350"/>
      <c r="N65" s="467"/>
    </row>
    <row r="66" spans="1:14" ht="41.25" customHeight="1">
      <c r="A66" s="330"/>
      <c r="B66" s="37" t="s">
        <v>118</v>
      </c>
      <c r="C66" s="45" t="s">
        <v>152</v>
      </c>
      <c r="D66" s="26" t="s">
        <v>181</v>
      </c>
      <c r="E66" s="27">
        <v>2</v>
      </c>
      <c r="F66" s="25">
        <v>2</v>
      </c>
      <c r="G66" s="77"/>
      <c r="H66" s="82"/>
      <c r="I66" s="78"/>
      <c r="J66" s="27">
        <f t="shared" si="4"/>
        <v>2</v>
      </c>
      <c r="K66" s="363"/>
      <c r="L66" s="350"/>
      <c r="N66" s="467"/>
    </row>
    <row r="67" spans="1:14" ht="30" customHeight="1">
      <c r="A67" s="330"/>
      <c r="B67" s="37" t="s">
        <v>143</v>
      </c>
      <c r="C67" s="45" t="s">
        <v>161</v>
      </c>
      <c r="D67" s="26" t="s">
        <v>182</v>
      </c>
      <c r="E67" s="27">
        <v>5</v>
      </c>
      <c r="F67" s="25">
        <v>5</v>
      </c>
      <c r="G67" s="77"/>
      <c r="H67" s="82"/>
      <c r="I67" s="78"/>
      <c r="J67" s="27">
        <f t="shared" si="4"/>
        <v>5</v>
      </c>
      <c r="K67" s="367"/>
      <c r="L67" s="350"/>
      <c r="N67" s="467"/>
    </row>
    <row r="68" spans="1:14" ht="14.25" customHeight="1">
      <c r="A68" s="330"/>
      <c r="B68" s="368" t="s">
        <v>227</v>
      </c>
      <c r="C68" s="355" t="s">
        <v>144</v>
      </c>
      <c r="D68" s="29" t="s">
        <v>229</v>
      </c>
      <c r="E68" s="27">
        <v>3</v>
      </c>
      <c r="F68" s="25">
        <v>3</v>
      </c>
      <c r="G68" s="26" t="s">
        <v>234</v>
      </c>
      <c r="H68" s="25">
        <v>2</v>
      </c>
      <c r="I68" s="25">
        <v>2</v>
      </c>
      <c r="J68" s="27">
        <f t="shared" si="4"/>
        <v>5</v>
      </c>
      <c r="K68" s="338">
        <f>SUM(J68:J73)</f>
        <v>20</v>
      </c>
      <c r="L68" s="350"/>
      <c r="N68" s="467">
        <v>20</v>
      </c>
    </row>
    <row r="69" spans="1:14" ht="14.25" customHeight="1">
      <c r="A69" s="330"/>
      <c r="B69" s="368"/>
      <c r="C69" s="355"/>
      <c r="D69" s="29" t="s">
        <v>230</v>
      </c>
      <c r="E69" s="27">
        <v>3</v>
      </c>
      <c r="F69" s="25">
        <v>3</v>
      </c>
      <c r="G69" s="26" t="s">
        <v>235</v>
      </c>
      <c r="H69" s="25">
        <v>2</v>
      </c>
      <c r="I69" s="25">
        <v>2</v>
      </c>
      <c r="J69" s="27">
        <f t="shared" si="4"/>
        <v>5</v>
      </c>
      <c r="K69" s="338"/>
      <c r="L69" s="350"/>
      <c r="N69" s="467"/>
    </row>
    <row r="70" spans="1:14" ht="14.25" customHeight="1">
      <c r="A70" s="330"/>
      <c r="B70" s="368"/>
      <c r="C70" s="355"/>
      <c r="D70" s="29" t="s">
        <v>231</v>
      </c>
      <c r="E70" s="27">
        <v>2</v>
      </c>
      <c r="F70" s="25">
        <v>2</v>
      </c>
      <c r="G70" s="26" t="s">
        <v>236</v>
      </c>
      <c r="H70" s="25">
        <v>1</v>
      </c>
      <c r="I70" s="25">
        <v>1</v>
      </c>
      <c r="J70" s="27">
        <f t="shared" si="4"/>
        <v>3</v>
      </c>
      <c r="K70" s="338"/>
      <c r="L70" s="350"/>
      <c r="N70" s="467"/>
    </row>
    <row r="71" spans="1:14" ht="14.25" customHeight="1">
      <c r="A71" s="330"/>
      <c r="B71" s="368"/>
      <c r="C71" s="355"/>
      <c r="D71" s="29" t="s">
        <v>232</v>
      </c>
      <c r="E71" s="27">
        <v>2</v>
      </c>
      <c r="F71" s="25">
        <v>2</v>
      </c>
      <c r="G71" s="26" t="s">
        <v>237</v>
      </c>
      <c r="H71" s="25">
        <v>1</v>
      </c>
      <c r="I71" s="25">
        <v>1</v>
      </c>
      <c r="J71" s="27">
        <f t="shared" si="4"/>
        <v>3</v>
      </c>
      <c r="K71" s="338"/>
      <c r="L71" s="350"/>
      <c r="N71" s="467"/>
    </row>
    <row r="72" spans="1:14" ht="14.25" customHeight="1">
      <c r="A72" s="330"/>
      <c r="B72" s="368"/>
      <c r="C72" s="355"/>
      <c r="D72" s="29" t="s">
        <v>233</v>
      </c>
      <c r="E72" s="27">
        <v>2</v>
      </c>
      <c r="F72" s="25">
        <v>2</v>
      </c>
      <c r="G72" s="26" t="s">
        <v>238</v>
      </c>
      <c r="H72" s="25">
        <v>1</v>
      </c>
      <c r="I72" s="25">
        <v>1</v>
      </c>
      <c r="J72" s="27">
        <f t="shared" si="4"/>
        <v>3</v>
      </c>
      <c r="K72" s="338"/>
      <c r="L72" s="350"/>
      <c r="N72" s="467"/>
    </row>
    <row r="73" spans="1:14" ht="40.5" customHeight="1">
      <c r="A73" s="330"/>
      <c r="B73" s="368"/>
      <c r="C73" s="355"/>
      <c r="D73" s="86"/>
      <c r="E73" s="62"/>
      <c r="F73" s="49"/>
      <c r="G73" s="273" t="s">
        <v>239</v>
      </c>
      <c r="H73" s="49">
        <v>1</v>
      </c>
      <c r="I73" s="49">
        <v>1</v>
      </c>
      <c r="J73" s="62">
        <f>SUM(I73)</f>
        <v>1</v>
      </c>
      <c r="K73" s="338"/>
      <c r="L73" s="350"/>
      <c r="N73" s="467"/>
    </row>
    <row r="74" spans="1:14" ht="20.25" customHeight="1">
      <c r="A74" s="330"/>
      <c r="B74" s="245" t="s">
        <v>363</v>
      </c>
      <c r="C74" s="244" t="s">
        <v>365</v>
      </c>
      <c r="D74" s="246" t="s">
        <v>364</v>
      </c>
      <c r="E74" s="247">
        <v>10</v>
      </c>
      <c r="F74" s="49">
        <v>10</v>
      </c>
      <c r="G74" s="248"/>
      <c r="H74" s="249"/>
      <c r="I74" s="249"/>
      <c r="J74" s="27">
        <f t="shared" si="4"/>
        <v>10</v>
      </c>
      <c r="K74" s="27">
        <f>J74</f>
        <v>10</v>
      </c>
      <c r="L74" s="350"/>
      <c r="N74" s="283">
        <v>10</v>
      </c>
    </row>
    <row r="75" spans="1:14" ht="45" customHeight="1" thickBot="1">
      <c r="A75" s="331"/>
      <c r="B75" s="291" t="s">
        <v>362</v>
      </c>
      <c r="C75" s="301" t="s">
        <v>394</v>
      </c>
      <c r="D75" s="296" t="s">
        <v>372</v>
      </c>
      <c r="E75" s="308">
        <v>10</v>
      </c>
      <c r="F75" s="47">
        <v>9</v>
      </c>
      <c r="G75" s="231"/>
      <c r="H75" s="198"/>
      <c r="I75" s="198"/>
      <c r="J75" s="28">
        <f t="shared" si="4"/>
        <v>9</v>
      </c>
      <c r="K75" s="47">
        <f>J75</f>
        <v>9</v>
      </c>
      <c r="L75" s="351"/>
      <c r="N75" s="283">
        <v>9</v>
      </c>
    </row>
    <row r="76" spans="1:14" ht="45" customHeight="1" hidden="1">
      <c r="A76" s="113"/>
      <c r="B76" s="325"/>
      <c r="C76" s="326"/>
      <c r="D76" s="327"/>
      <c r="E76" s="328"/>
      <c r="F76" s="102"/>
      <c r="G76" s="329"/>
      <c r="H76" s="329"/>
      <c r="I76" s="329"/>
      <c r="J76" s="62"/>
      <c r="K76" s="102"/>
      <c r="L76" s="107"/>
      <c r="N76" s="283"/>
    </row>
    <row r="77" spans="1:14" ht="21.75" customHeight="1">
      <c r="A77" s="330" t="s">
        <v>240</v>
      </c>
      <c r="B77" s="368" t="s">
        <v>380</v>
      </c>
      <c r="C77" s="138" t="s">
        <v>331</v>
      </c>
      <c r="D77" s="126" t="s">
        <v>241</v>
      </c>
      <c r="E77" s="118">
        <v>4</v>
      </c>
      <c r="F77" s="105">
        <v>4</v>
      </c>
      <c r="G77" s="127"/>
      <c r="H77" s="128"/>
      <c r="I77" s="129"/>
      <c r="J77" s="27">
        <f>SUM(F77+I77)</f>
        <v>4</v>
      </c>
      <c r="K77" s="363">
        <f>SUM(J77:J82)</f>
        <v>20</v>
      </c>
      <c r="L77" s="373">
        <f>SUM(K77:K84)</f>
        <v>50</v>
      </c>
      <c r="N77" s="467">
        <v>20</v>
      </c>
    </row>
    <row r="78" spans="1:14" ht="16.5" customHeight="1">
      <c r="A78" s="330"/>
      <c r="B78" s="368"/>
      <c r="C78" s="125" t="s">
        <v>0</v>
      </c>
      <c r="D78" s="29" t="s">
        <v>242</v>
      </c>
      <c r="E78" s="27">
        <v>2</v>
      </c>
      <c r="F78" s="25">
        <v>2</v>
      </c>
      <c r="G78" s="77"/>
      <c r="H78" s="82"/>
      <c r="I78" s="78"/>
      <c r="J78" s="27">
        <f>SUM(F78+I78)</f>
        <v>2</v>
      </c>
      <c r="K78" s="363"/>
      <c r="L78" s="374"/>
      <c r="N78" s="467"/>
    </row>
    <row r="79" spans="1:14" ht="30" customHeight="1">
      <c r="A79" s="330"/>
      <c r="B79" s="368"/>
      <c r="C79" s="120" t="s">
        <v>1</v>
      </c>
      <c r="D79" s="29" t="s">
        <v>243</v>
      </c>
      <c r="E79" s="27">
        <v>2</v>
      </c>
      <c r="F79" s="25">
        <v>2</v>
      </c>
      <c r="G79" s="77"/>
      <c r="H79" s="82"/>
      <c r="I79" s="78"/>
      <c r="J79" s="27">
        <f>SUM(F79+I79)</f>
        <v>2</v>
      </c>
      <c r="K79" s="363"/>
      <c r="L79" s="374"/>
      <c r="N79" s="467"/>
    </row>
    <row r="80" spans="1:14" ht="16.5" customHeight="1">
      <c r="A80" s="330"/>
      <c r="B80" s="368"/>
      <c r="C80" s="125" t="s">
        <v>2</v>
      </c>
      <c r="D80" s="29" t="s">
        <v>244</v>
      </c>
      <c r="E80" s="27">
        <v>2</v>
      </c>
      <c r="F80" s="25">
        <v>2</v>
      </c>
      <c r="G80" s="77"/>
      <c r="H80" s="82"/>
      <c r="I80" s="78"/>
      <c r="J80" s="27">
        <f>SUM(F80+I80)</f>
        <v>2</v>
      </c>
      <c r="K80" s="363"/>
      <c r="L80" s="374"/>
      <c r="N80" s="467"/>
    </row>
    <row r="81" spans="1:14" ht="16.5" customHeight="1">
      <c r="A81" s="330"/>
      <c r="B81" s="368" t="s">
        <v>3</v>
      </c>
      <c r="C81" s="125" t="s">
        <v>4</v>
      </c>
      <c r="D81" s="29" t="s">
        <v>245</v>
      </c>
      <c r="E81" s="27">
        <v>5</v>
      </c>
      <c r="F81" s="25">
        <v>5</v>
      </c>
      <c r="G81" s="77"/>
      <c r="H81" s="82"/>
      <c r="I81" s="78"/>
      <c r="J81" s="339">
        <f>SUM(F81+F82)</f>
        <v>10</v>
      </c>
      <c r="K81" s="363"/>
      <c r="L81" s="374"/>
      <c r="N81" s="467"/>
    </row>
    <row r="82" spans="1:14" ht="16.5" customHeight="1">
      <c r="A82" s="330"/>
      <c r="B82" s="368"/>
      <c r="C82" s="125" t="s">
        <v>5</v>
      </c>
      <c r="D82" s="29" t="s">
        <v>246</v>
      </c>
      <c r="E82" s="27">
        <v>5</v>
      </c>
      <c r="F82" s="25">
        <v>5</v>
      </c>
      <c r="G82" s="77"/>
      <c r="H82" s="82"/>
      <c r="I82" s="78"/>
      <c r="J82" s="367"/>
      <c r="K82" s="367"/>
      <c r="L82" s="374"/>
      <c r="N82" s="467"/>
    </row>
    <row r="83" spans="1:14" ht="29.25" customHeight="1">
      <c r="A83" s="330"/>
      <c r="B83" s="360" t="s">
        <v>381</v>
      </c>
      <c r="C83" s="142" t="s">
        <v>174</v>
      </c>
      <c r="D83" s="61" t="s">
        <v>247</v>
      </c>
      <c r="E83" s="62">
        <v>10</v>
      </c>
      <c r="F83" s="49">
        <v>10</v>
      </c>
      <c r="G83" s="83"/>
      <c r="H83" s="84"/>
      <c r="I83" s="85"/>
      <c r="J83" s="27">
        <f aca="true" t="shared" si="5" ref="J83:J93">SUM(F83+I83)</f>
        <v>10</v>
      </c>
      <c r="K83" s="339">
        <f>SUM(J83:J84)</f>
        <v>30</v>
      </c>
      <c r="L83" s="396"/>
      <c r="N83" s="467">
        <v>30</v>
      </c>
    </row>
    <row r="84" spans="1:14" ht="69.75" customHeight="1" thickBot="1">
      <c r="A84" s="331"/>
      <c r="B84" s="362"/>
      <c r="C84" s="254" t="s">
        <v>173</v>
      </c>
      <c r="D84" s="204" t="s">
        <v>198</v>
      </c>
      <c r="E84" s="28">
        <v>20</v>
      </c>
      <c r="F84" s="47">
        <v>20</v>
      </c>
      <c r="G84" s="79"/>
      <c r="H84" s="212"/>
      <c r="I84" s="80"/>
      <c r="J84" s="28">
        <f t="shared" si="5"/>
        <v>20</v>
      </c>
      <c r="K84" s="364"/>
      <c r="L84" s="375"/>
      <c r="N84" s="467"/>
    </row>
    <row r="85" spans="1:14" s="69" customFormat="1" ht="1.5" customHeight="1">
      <c r="A85" s="149"/>
      <c r="B85" s="213"/>
      <c r="C85" s="213"/>
      <c r="D85" s="153"/>
      <c r="E85" s="90"/>
      <c r="F85" s="92"/>
      <c r="G85" s="90"/>
      <c r="H85" s="153"/>
      <c r="I85" s="92"/>
      <c r="J85" s="90"/>
      <c r="K85" s="92"/>
      <c r="L85" s="92"/>
      <c r="N85" s="285"/>
    </row>
    <row r="86" spans="1:14" ht="56.25" customHeight="1">
      <c r="A86" s="476" t="s">
        <v>248</v>
      </c>
      <c r="B86" s="37" t="s">
        <v>384</v>
      </c>
      <c r="C86" s="45" t="s">
        <v>6</v>
      </c>
      <c r="D86" s="29" t="s">
        <v>249</v>
      </c>
      <c r="E86" s="27">
        <v>5</v>
      </c>
      <c r="F86" s="25">
        <v>5</v>
      </c>
      <c r="G86" s="77"/>
      <c r="H86" s="82"/>
      <c r="I86" s="78"/>
      <c r="J86" s="27">
        <f t="shared" si="5"/>
        <v>5</v>
      </c>
      <c r="K86" s="27">
        <f>J86</f>
        <v>5</v>
      </c>
      <c r="L86" s="350">
        <f>SUM(K86:K88)</f>
        <v>20</v>
      </c>
      <c r="N86" s="283">
        <v>5</v>
      </c>
    </row>
    <row r="87" spans="1:14" ht="43.5" customHeight="1">
      <c r="A87" s="477"/>
      <c r="B87" s="37" t="s">
        <v>382</v>
      </c>
      <c r="C87" s="45" t="s">
        <v>175</v>
      </c>
      <c r="D87" s="29" t="s">
        <v>250</v>
      </c>
      <c r="E87" s="27">
        <v>5</v>
      </c>
      <c r="F87" s="25">
        <v>5</v>
      </c>
      <c r="G87" s="77"/>
      <c r="H87" s="82"/>
      <c r="I87" s="78"/>
      <c r="J87" s="27">
        <f t="shared" si="5"/>
        <v>5</v>
      </c>
      <c r="K87" s="27">
        <f>J87</f>
        <v>5</v>
      </c>
      <c r="L87" s="350"/>
      <c r="N87" s="283">
        <v>5</v>
      </c>
    </row>
    <row r="88" spans="1:14" ht="61.5" customHeight="1" thickBot="1">
      <c r="A88" s="478"/>
      <c r="B88" s="50" t="s">
        <v>383</v>
      </c>
      <c r="C88" s="46" t="s">
        <v>7</v>
      </c>
      <c r="D88" s="204" t="s">
        <v>251</v>
      </c>
      <c r="E88" s="28">
        <v>10</v>
      </c>
      <c r="F88" s="47">
        <v>10</v>
      </c>
      <c r="G88" s="79"/>
      <c r="H88" s="212"/>
      <c r="I88" s="80"/>
      <c r="J88" s="28">
        <f t="shared" si="5"/>
        <v>10</v>
      </c>
      <c r="K88" s="28">
        <f>J88</f>
        <v>10</v>
      </c>
      <c r="L88" s="351"/>
      <c r="N88" s="283">
        <v>10</v>
      </c>
    </row>
    <row r="89" spans="1:14" ht="1.5" customHeight="1">
      <c r="A89" s="214"/>
      <c r="B89" s="159"/>
      <c r="C89" s="159"/>
      <c r="D89" s="153"/>
      <c r="E89" s="90"/>
      <c r="F89" s="92"/>
      <c r="G89" s="227"/>
      <c r="H89" s="150"/>
      <c r="I89" s="151"/>
      <c r="J89" s="90"/>
      <c r="K89" s="90"/>
      <c r="L89" s="92"/>
      <c r="N89" s="283"/>
    </row>
    <row r="90" spans="1:14" ht="35.25" customHeight="1">
      <c r="A90" s="473" t="s">
        <v>252</v>
      </c>
      <c r="B90" s="65" t="s">
        <v>253</v>
      </c>
      <c r="C90" s="138" t="s">
        <v>9</v>
      </c>
      <c r="D90" s="126" t="s">
        <v>254</v>
      </c>
      <c r="E90" s="118">
        <v>20</v>
      </c>
      <c r="F90" s="105">
        <v>20</v>
      </c>
      <c r="G90" s="127"/>
      <c r="H90" s="128"/>
      <c r="I90" s="129"/>
      <c r="J90" s="118">
        <f t="shared" si="5"/>
        <v>20</v>
      </c>
      <c r="K90" s="367">
        <f>SUM(J90:J91)</f>
        <v>30</v>
      </c>
      <c r="L90" s="350">
        <f>SUM(K90:K91)</f>
        <v>30</v>
      </c>
      <c r="N90" s="467">
        <v>30</v>
      </c>
    </row>
    <row r="91" spans="1:14" ht="44.25" customHeight="1">
      <c r="A91" s="473"/>
      <c r="B91" s="132" t="s">
        <v>105</v>
      </c>
      <c r="C91" s="142" t="s">
        <v>8</v>
      </c>
      <c r="D91" s="61" t="s">
        <v>181</v>
      </c>
      <c r="E91" s="62">
        <v>10</v>
      </c>
      <c r="F91" s="49">
        <v>10</v>
      </c>
      <c r="G91" s="83"/>
      <c r="H91" s="84"/>
      <c r="I91" s="85"/>
      <c r="J91" s="62">
        <f t="shared" si="5"/>
        <v>10</v>
      </c>
      <c r="K91" s="339"/>
      <c r="L91" s="350"/>
      <c r="N91" s="467"/>
    </row>
    <row r="92" spans="1:14" ht="0.75" customHeight="1" thickBot="1">
      <c r="A92" s="322"/>
      <c r="B92" s="324"/>
      <c r="C92" s="159"/>
      <c r="D92" s="126"/>
      <c r="E92" s="118"/>
      <c r="F92" s="105"/>
      <c r="G92" s="118"/>
      <c r="H92" s="111"/>
      <c r="I92" s="105"/>
      <c r="J92" s="118"/>
      <c r="K92" s="118"/>
      <c r="L92" s="237"/>
      <c r="N92" s="283"/>
    </row>
    <row r="93" spans="1:14" ht="90.75" customHeight="1">
      <c r="A93" s="359" t="s">
        <v>402</v>
      </c>
      <c r="B93" s="468" t="s">
        <v>395</v>
      </c>
      <c r="C93" s="469"/>
      <c r="D93" s="289" t="s">
        <v>360</v>
      </c>
      <c r="E93" s="290">
        <v>30</v>
      </c>
      <c r="F93" s="105">
        <v>30</v>
      </c>
      <c r="G93" s="233"/>
      <c r="H93" s="211"/>
      <c r="I93" s="206"/>
      <c r="J93" s="118">
        <f t="shared" si="5"/>
        <v>30</v>
      </c>
      <c r="K93" s="118">
        <v>30</v>
      </c>
      <c r="L93" s="350">
        <f>K93</f>
        <v>30</v>
      </c>
      <c r="N93" s="467">
        <v>40</v>
      </c>
    </row>
    <row r="94" spans="1:14" ht="29.25" customHeight="1" thickBot="1">
      <c r="A94" s="344"/>
      <c r="B94" s="474" t="s">
        <v>359</v>
      </c>
      <c r="C94" s="475"/>
      <c r="D94" s="243" t="s">
        <v>181</v>
      </c>
      <c r="E94" s="242">
        <v>10</v>
      </c>
      <c r="F94" s="47">
        <v>10</v>
      </c>
      <c r="G94" s="230"/>
      <c r="H94" s="197"/>
      <c r="I94" s="231"/>
      <c r="J94" s="28">
        <f>SUM(F94+I94)</f>
        <v>10</v>
      </c>
      <c r="K94" s="28">
        <v>10</v>
      </c>
      <c r="L94" s="351"/>
      <c r="N94" s="467"/>
    </row>
    <row r="95" spans="1:14" ht="26.25" customHeight="1" thickBot="1">
      <c r="A95" s="323"/>
      <c r="E95" s="90">
        <f>SUM(E48:E94)+SUM(H48:H94)</f>
        <v>240</v>
      </c>
      <c r="F95" s="288"/>
      <c r="G95" s="370" t="s">
        <v>338</v>
      </c>
      <c r="H95" s="371"/>
      <c r="I95" s="371"/>
      <c r="J95" s="371"/>
      <c r="K95" s="372"/>
      <c r="L95" s="238">
        <f>SUM(L48:L94)/10</f>
        <v>22.9</v>
      </c>
      <c r="N95" s="283"/>
    </row>
    <row r="96" spans="5:14" ht="26.25" customHeight="1" thickBot="1">
      <c r="E96" s="370" t="s">
        <v>337</v>
      </c>
      <c r="F96" s="371"/>
      <c r="G96" s="371"/>
      <c r="H96" s="371"/>
      <c r="I96" s="371"/>
      <c r="J96" s="371"/>
      <c r="K96" s="466"/>
      <c r="L96" s="182">
        <f>SUM(L43+L95)</f>
        <v>68.69999999999999</v>
      </c>
      <c r="N96" s="283"/>
    </row>
    <row r="97" spans="5:14" ht="26.25" customHeight="1" thickBot="1">
      <c r="E97" s="306"/>
      <c r="F97" s="306"/>
      <c r="G97" s="306"/>
      <c r="H97" s="306"/>
      <c r="I97" s="306"/>
      <c r="J97" s="287"/>
      <c r="K97" s="287"/>
      <c r="L97" s="307"/>
      <c r="N97" s="283"/>
    </row>
    <row r="98" spans="11:14" ht="23.25" customHeight="1" thickBot="1">
      <c r="K98" s="376" t="s">
        <v>140</v>
      </c>
      <c r="N98" s="283"/>
    </row>
    <row r="99" spans="1:14" ht="15" customHeight="1" thickBot="1">
      <c r="A99" s="53"/>
      <c r="B99" s="109"/>
      <c r="C99" s="54"/>
      <c r="D99" s="55"/>
      <c r="E99" s="391" t="s">
        <v>119</v>
      </c>
      <c r="F99" s="391" t="s">
        <v>121</v>
      </c>
      <c r="G99" s="56"/>
      <c r="H99" s="391" t="s">
        <v>119</v>
      </c>
      <c r="I99" s="391" t="s">
        <v>121</v>
      </c>
      <c r="J99" s="434" t="s">
        <v>76</v>
      </c>
      <c r="K99" s="348"/>
      <c r="L99" s="456" t="s">
        <v>129</v>
      </c>
      <c r="N99" s="472"/>
    </row>
    <row r="100" spans="1:14" ht="15.75" customHeight="1" thickBot="1">
      <c r="A100" s="421" t="s">
        <v>77</v>
      </c>
      <c r="B100" s="400" t="s">
        <v>10</v>
      </c>
      <c r="C100" s="424" t="s">
        <v>11</v>
      </c>
      <c r="D100" s="57"/>
      <c r="E100" s="392"/>
      <c r="F100" s="392"/>
      <c r="G100" s="58"/>
      <c r="H100" s="392"/>
      <c r="I100" s="392"/>
      <c r="J100" s="435"/>
      <c r="K100" s="348"/>
      <c r="L100" s="457"/>
      <c r="N100" s="470"/>
    </row>
    <row r="101" spans="1:14" ht="15.75" customHeight="1" thickBot="1">
      <c r="A101" s="421"/>
      <c r="B101" s="401"/>
      <c r="C101" s="425"/>
      <c r="D101" s="59" t="s">
        <v>120</v>
      </c>
      <c r="E101" s="393"/>
      <c r="F101" s="393"/>
      <c r="G101" s="60" t="s">
        <v>120</v>
      </c>
      <c r="H101" s="393"/>
      <c r="I101" s="393"/>
      <c r="J101" s="436"/>
      <c r="K101" s="349"/>
      <c r="L101" s="458"/>
      <c r="N101" s="471"/>
    </row>
    <row r="102" spans="1:14" ht="16.5" customHeight="1">
      <c r="A102" s="332" t="s">
        <v>255</v>
      </c>
      <c r="B102" s="402" t="s">
        <v>256</v>
      </c>
      <c r="C102" s="397" t="s">
        <v>155</v>
      </c>
      <c r="D102" s="41"/>
      <c r="E102" s="31"/>
      <c r="F102" s="39" t="s">
        <v>82</v>
      </c>
      <c r="G102" s="31"/>
      <c r="H102" s="31"/>
      <c r="I102" s="39" t="s">
        <v>83</v>
      </c>
      <c r="J102" s="31"/>
      <c r="K102" s="33"/>
      <c r="L102" s="121"/>
      <c r="N102" s="283"/>
    </row>
    <row r="103" spans="1:14" ht="18.75" customHeight="1">
      <c r="A103" s="330"/>
      <c r="B103" s="361"/>
      <c r="C103" s="398"/>
      <c r="D103" s="29" t="s">
        <v>260</v>
      </c>
      <c r="E103" s="27">
        <v>5</v>
      </c>
      <c r="F103" s="25">
        <v>5</v>
      </c>
      <c r="G103" s="26" t="s">
        <v>260</v>
      </c>
      <c r="H103" s="27">
        <v>5</v>
      </c>
      <c r="I103" s="25">
        <v>5</v>
      </c>
      <c r="J103" s="338">
        <f>SUM(F103:F105)+SUM(I103:I105)</f>
        <v>16</v>
      </c>
      <c r="K103" s="338">
        <f>SUM(J103:J106)</f>
        <v>24</v>
      </c>
      <c r="L103" s="378">
        <f>SUM(K103:K112)</f>
        <v>50</v>
      </c>
      <c r="N103" s="467">
        <v>24</v>
      </c>
    </row>
    <row r="104" spans="1:14" ht="18.75" customHeight="1">
      <c r="A104" s="330"/>
      <c r="B104" s="361"/>
      <c r="C104" s="398"/>
      <c r="D104" s="29" t="s">
        <v>261</v>
      </c>
      <c r="E104" s="27">
        <v>2</v>
      </c>
      <c r="F104" s="25">
        <v>2</v>
      </c>
      <c r="G104" s="26" t="s">
        <v>261</v>
      </c>
      <c r="H104" s="27">
        <v>2</v>
      </c>
      <c r="I104" s="25">
        <v>2</v>
      </c>
      <c r="J104" s="338"/>
      <c r="K104" s="338"/>
      <c r="L104" s="378"/>
      <c r="N104" s="467"/>
    </row>
    <row r="105" spans="1:14" ht="27.75" customHeight="1">
      <c r="A105" s="330"/>
      <c r="B105" s="388"/>
      <c r="C105" s="399"/>
      <c r="D105" s="29" t="s">
        <v>262</v>
      </c>
      <c r="E105" s="27">
        <v>1</v>
      </c>
      <c r="F105" s="25">
        <v>1</v>
      </c>
      <c r="G105" s="32" t="s">
        <v>262</v>
      </c>
      <c r="H105" s="27">
        <v>1</v>
      </c>
      <c r="I105" s="25">
        <v>1</v>
      </c>
      <c r="J105" s="338"/>
      <c r="K105" s="338"/>
      <c r="L105" s="378"/>
      <c r="N105" s="467"/>
    </row>
    <row r="106" spans="1:14" ht="43.5" customHeight="1">
      <c r="A106" s="330"/>
      <c r="B106" s="37" t="s">
        <v>12</v>
      </c>
      <c r="C106" s="44" t="s">
        <v>13</v>
      </c>
      <c r="D106" s="29" t="s">
        <v>263</v>
      </c>
      <c r="E106" s="27">
        <v>4</v>
      </c>
      <c r="F106" s="25">
        <v>4</v>
      </c>
      <c r="G106" s="26" t="s">
        <v>263</v>
      </c>
      <c r="H106" s="27">
        <v>4</v>
      </c>
      <c r="I106" s="25">
        <v>4</v>
      </c>
      <c r="J106" s="27">
        <f>SUM(F106+I106)</f>
        <v>8</v>
      </c>
      <c r="K106" s="338"/>
      <c r="L106" s="378"/>
      <c r="N106" s="467"/>
    </row>
    <row r="107" spans="1:14" ht="18" customHeight="1">
      <c r="A107" s="330"/>
      <c r="B107" s="360" t="s">
        <v>257</v>
      </c>
      <c r="C107" s="355" t="s">
        <v>32</v>
      </c>
      <c r="D107" s="29" t="s">
        <v>264</v>
      </c>
      <c r="E107" s="27">
        <v>2</v>
      </c>
      <c r="F107" s="25">
        <v>2</v>
      </c>
      <c r="G107" s="26" t="s">
        <v>264</v>
      </c>
      <c r="H107" s="27">
        <v>2</v>
      </c>
      <c r="I107" s="25">
        <v>2</v>
      </c>
      <c r="J107" s="339">
        <f>SUM(F107+F108+I107+I108)</f>
        <v>6</v>
      </c>
      <c r="K107" s="338">
        <f>J107</f>
        <v>6</v>
      </c>
      <c r="L107" s="378"/>
      <c r="N107" s="467">
        <v>6</v>
      </c>
    </row>
    <row r="108" spans="1:14" ht="23.25" customHeight="1">
      <c r="A108" s="330"/>
      <c r="B108" s="388"/>
      <c r="C108" s="355"/>
      <c r="D108" s="29" t="s">
        <v>230</v>
      </c>
      <c r="E108" s="27">
        <v>1</v>
      </c>
      <c r="F108" s="25">
        <v>1</v>
      </c>
      <c r="G108" s="26" t="s">
        <v>353</v>
      </c>
      <c r="H108" s="27">
        <v>1</v>
      </c>
      <c r="I108" s="25">
        <v>1</v>
      </c>
      <c r="J108" s="367"/>
      <c r="K108" s="338"/>
      <c r="L108" s="378"/>
      <c r="N108" s="467"/>
    </row>
    <row r="109" spans="1:14" ht="29.25" customHeight="1">
      <c r="A109" s="330"/>
      <c r="B109" s="37" t="s">
        <v>258</v>
      </c>
      <c r="C109" s="117" t="s">
        <v>14</v>
      </c>
      <c r="D109" s="29" t="s">
        <v>265</v>
      </c>
      <c r="E109" s="27">
        <v>5</v>
      </c>
      <c r="F109" s="25">
        <v>5</v>
      </c>
      <c r="G109" s="26" t="s">
        <v>265</v>
      </c>
      <c r="H109" s="27">
        <v>5</v>
      </c>
      <c r="I109" s="25">
        <v>5</v>
      </c>
      <c r="J109" s="27">
        <f>SUM(F109+I109)</f>
        <v>10</v>
      </c>
      <c r="K109" s="27">
        <f>J109</f>
        <v>10</v>
      </c>
      <c r="L109" s="378"/>
      <c r="N109" s="283">
        <v>10</v>
      </c>
    </row>
    <row r="110" spans="1:14" ht="16.5" customHeight="1">
      <c r="A110" s="330"/>
      <c r="B110" s="360" t="s">
        <v>259</v>
      </c>
      <c r="C110" s="355" t="s">
        <v>15</v>
      </c>
      <c r="D110" s="29" t="s">
        <v>266</v>
      </c>
      <c r="E110" s="27">
        <v>6</v>
      </c>
      <c r="F110" s="25">
        <v>6</v>
      </c>
      <c r="G110" s="77"/>
      <c r="H110" s="82"/>
      <c r="I110" s="78"/>
      <c r="J110" s="339">
        <f>SUM(F110:F112)</f>
        <v>10</v>
      </c>
      <c r="K110" s="338">
        <f>J110</f>
        <v>10</v>
      </c>
      <c r="L110" s="378"/>
      <c r="N110" s="467">
        <v>10</v>
      </c>
    </row>
    <row r="111" spans="1:14" ht="15.75" customHeight="1">
      <c r="A111" s="330"/>
      <c r="B111" s="361"/>
      <c r="C111" s="355"/>
      <c r="D111" s="29" t="s">
        <v>267</v>
      </c>
      <c r="E111" s="27">
        <v>2</v>
      </c>
      <c r="F111" s="25">
        <v>2</v>
      </c>
      <c r="G111" s="77"/>
      <c r="H111" s="82"/>
      <c r="I111" s="78"/>
      <c r="J111" s="363"/>
      <c r="K111" s="338"/>
      <c r="L111" s="378"/>
      <c r="N111" s="467"/>
    </row>
    <row r="112" spans="1:14" ht="13.5" customHeight="1" thickBot="1">
      <c r="A112" s="331"/>
      <c r="B112" s="362"/>
      <c r="C112" s="356"/>
      <c r="D112" s="204" t="s">
        <v>268</v>
      </c>
      <c r="E112" s="28">
        <v>2</v>
      </c>
      <c r="F112" s="47">
        <v>2</v>
      </c>
      <c r="G112" s="79"/>
      <c r="H112" s="212"/>
      <c r="I112" s="80"/>
      <c r="J112" s="364"/>
      <c r="K112" s="345"/>
      <c r="L112" s="384"/>
      <c r="N112" s="467"/>
    </row>
    <row r="113" spans="1:14" ht="1.5" customHeight="1">
      <c r="A113" s="215"/>
      <c r="B113" s="136"/>
      <c r="C113" s="106"/>
      <c r="D113" s="134"/>
      <c r="E113" s="131"/>
      <c r="F113" s="102"/>
      <c r="G113" s="274"/>
      <c r="H113" s="135"/>
      <c r="I113" s="275"/>
      <c r="J113" s="102"/>
      <c r="K113" s="102"/>
      <c r="L113" s="103"/>
      <c r="N113" s="283"/>
    </row>
    <row r="114" spans="1:14" ht="16.5" customHeight="1" thickBot="1">
      <c r="A114" s="331" t="s">
        <v>269</v>
      </c>
      <c r="B114" s="365"/>
      <c r="C114" s="66" t="s">
        <v>84</v>
      </c>
      <c r="D114" s="126" t="s">
        <v>278</v>
      </c>
      <c r="E114" s="118">
        <v>10</v>
      </c>
      <c r="F114" s="105">
        <v>10</v>
      </c>
      <c r="G114" s="127"/>
      <c r="H114" s="128"/>
      <c r="I114" s="129"/>
      <c r="J114" s="118">
        <f>SUM(F114+I114)</f>
        <v>10</v>
      </c>
      <c r="K114" s="367">
        <f>SUM(J114:J116)</f>
        <v>20</v>
      </c>
      <c r="L114" s="383">
        <f>SUM(K114:K121)</f>
        <v>38</v>
      </c>
      <c r="N114" s="467">
        <v>20</v>
      </c>
    </row>
    <row r="115" spans="1:14" ht="16.5" customHeight="1" thickBot="1">
      <c r="A115" s="342"/>
      <c r="B115" s="366"/>
      <c r="C115" s="44" t="s">
        <v>85</v>
      </c>
      <c r="D115" s="29" t="s">
        <v>279</v>
      </c>
      <c r="E115" s="27">
        <v>7</v>
      </c>
      <c r="F115" s="25">
        <v>7</v>
      </c>
      <c r="G115" s="77"/>
      <c r="H115" s="82"/>
      <c r="I115" s="78"/>
      <c r="J115" s="27">
        <f>SUM(F115+I115)</f>
        <v>7</v>
      </c>
      <c r="K115" s="338"/>
      <c r="L115" s="378"/>
      <c r="N115" s="467"/>
    </row>
    <row r="116" spans="1:14" ht="16.5" customHeight="1" thickBot="1">
      <c r="A116" s="342"/>
      <c r="B116" s="366"/>
      <c r="C116" s="117" t="s">
        <v>86</v>
      </c>
      <c r="D116" s="29" t="s">
        <v>280</v>
      </c>
      <c r="E116" s="27">
        <v>3</v>
      </c>
      <c r="F116" s="25">
        <v>3</v>
      </c>
      <c r="G116" s="77"/>
      <c r="H116" s="82"/>
      <c r="I116" s="78"/>
      <c r="J116" s="27">
        <f>SUM(F116+I116)</f>
        <v>3</v>
      </c>
      <c r="K116" s="338"/>
      <c r="L116" s="378"/>
      <c r="N116" s="467"/>
    </row>
    <row r="117" spans="1:14" ht="12.75" customHeight="1" thickBot="1">
      <c r="A117" s="342"/>
      <c r="B117" s="368" t="s">
        <v>16</v>
      </c>
      <c r="C117" s="122"/>
      <c r="D117" s="29"/>
      <c r="E117" s="439" t="s">
        <v>82</v>
      </c>
      <c r="F117" s="440"/>
      <c r="G117" s="27"/>
      <c r="H117" s="27"/>
      <c r="I117" s="25" t="s">
        <v>83</v>
      </c>
      <c r="J117" s="27"/>
      <c r="K117" s="339">
        <f>SUM(J118:J121)</f>
        <v>18</v>
      </c>
      <c r="L117" s="378"/>
      <c r="N117" s="467">
        <v>18</v>
      </c>
    </row>
    <row r="118" spans="1:14" ht="16.5" customHeight="1" thickBot="1">
      <c r="A118" s="342"/>
      <c r="B118" s="368"/>
      <c r="C118" s="117" t="s">
        <v>159</v>
      </c>
      <c r="D118" s="29" t="s">
        <v>281</v>
      </c>
      <c r="E118" s="27">
        <v>5</v>
      </c>
      <c r="F118" s="25">
        <v>5</v>
      </c>
      <c r="G118" s="26" t="s">
        <v>281</v>
      </c>
      <c r="H118" s="27">
        <v>5</v>
      </c>
      <c r="I118" s="25">
        <v>5</v>
      </c>
      <c r="J118" s="27">
        <f>SUM(F118+I118)</f>
        <v>10</v>
      </c>
      <c r="K118" s="363"/>
      <c r="L118" s="378"/>
      <c r="N118" s="467"/>
    </row>
    <row r="119" spans="1:14" ht="16.5" customHeight="1" thickBot="1">
      <c r="A119" s="342"/>
      <c r="B119" s="368"/>
      <c r="C119" s="45" t="s">
        <v>87</v>
      </c>
      <c r="D119" s="29" t="s">
        <v>230</v>
      </c>
      <c r="E119" s="27">
        <v>2</v>
      </c>
      <c r="F119" s="25">
        <v>2</v>
      </c>
      <c r="G119" s="26" t="s">
        <v>230</v>
      </c>
      <c r="H119" s="27">
        <v>2</v>
      </c>
      <c r="I119" s="25">
        <v>2</v>
      </c>
      <c r="J119" s="27">
        <f>SUM(F119+I119)</f>
        <v>4</v>
      </c>
      <c r="K119" s="363"/>
      <c r="L119" s="378"/>
      <c r="N119" s="467"/>
    </row>
    <row r="120" spans="1:14" ht="16.5" customHeight="1" thickBot="1">
      <c r="A120" s="342"/>
      <c r="B120" s="368"/>
      <c r="C120" s="45" t="s">
        <v>88</v>
      </c>
      <c r="D120" s="29" t="s">
        <v>231</v>
      </c>
      <c r="E120" s="27">
        <v>2</v>
      </c>
      <c r="F120" s="25">
        <v>2</v>
      </c>
      <c r="G120" s="26" t="s">
        <v>231</v>
      </c>
      <c r="H120" s="27">
        <v>2</v>
      </c>
      <c r="I120" s="25">
        <v>2</v>
      </c>
      <c r="J120" s="27">
        <f>SUM(F120+I120)</f>
        <v>4</v>
      </c>
      <c r="K120" s="363"/>
      <c r="L120" s="378"/>
      <c r="N120" s="467"/>
    </row>
    <row r="121" spans="1:14" ht="18" customHeight="1" thickBot="1">
      <c r="A121" s="342"/>
      <c r="B121" s="369"/>
      <c r="C121" s="190" t="s">
        <v>163</v>
      </c>
      <c r="D121" s="204" t="s">
        <v>232</v>
      </c>
      <c r="E121" s="28">
        <v>2</v>
      </c>
      <c r="F121" s="47">
        <v>0</v>
      </c>
      <c r="G121" s="79"/>
      <c r="H121" s="212"/>
      <c r="I121" s="80"/>
      <c r="J121" s="28">
        <f>SUM(F121+I121)</f>
        <v>0</v>
      </c>
      <c r="K121" s="364"/>
      <c r="L121" s="384"/>
      <c r="N121" s="467"/>
    </row>
    <row r="122" spans="1:14" ht="1.5" customHeight="1">
      <c r="A122" s="113"/>
      <c r="B122" s="104"/>
      <c r="C122" s="112"/>
      <c r="D122" s="134"/>
      <c r="E122" s="131"/>
      <c r="F122" s="102"/>
      <c r="G122" s="274"/>
      <c r="H122" s="135"/>
      <c r="I122" s="275"/>
      <c r="J122" s="131"/>
      <c r="K122" s="102"/>
      <c r="L122" s="103"/>
      <c r="N122" s="283"/>
    </row>
    <row r="123" spans="1:14" ht="18.75" customHeight="1" thickBot="1">
      <c r="A123" s="331" t="s">
        <v>270</v>
      </c>
      <c r="B123" s="388" t="s">
        <v>17</v>
      </c>
      <c r="C123" s="444" t="s">
        <v>81</v>
      </c>
      <c r="D123" s="126" t="s">
        <v>282</v>
      </c>
      <c r="E123" s="118">
        <v>5</v>
      </c>
      <c r="F123" s="105">
        <v>5</v>
      </c>
      <c r="G123" s="127"/>
      <c r="H123" s="128"/>
      <c r="I123" s="129"/>
      <c r="J123" s="118">
        <f aca="true" t="shared" si="6" ref="J123:J133">SUM(F123+I123)</f>
        <v>5</v>
      </c>
      <c r="K123" s="367">
        <f>SUM(J123:J126)</f>
        <v>15</v>
      </c>
      <c r="L123" s="373">
        <f>SUM(K123:K134)</f>
        <v>40</v>
      </c>
      <c r="N123" s="467">
        <v>15</v>
      </c>
    </row>
    <row r="124" spans="1:14" ht="18.75" customHeight="1" thickBot="1">
      <c r="A124" s="342"/>
      <c r="B124" s="368"/>
      <c r="C124" s="444"/>
      <c r="D124" s="29" t="s">
        <v>261</v>
      </c>
      <c r="E124" s="27">
        <v>3</v>
      </c>
      <c r="F124" s="25">
        <v>3</v>
      </c>
      <c r="G124" s="77"/>
      <c r="H124" s="82"/>
      <c r="I124" s="78"/>
      <c r="J124" s="27">
        <f t="shared" si="6"/>
        <v>3</v>
      </c>
      <c r="K124" s="338"/>
      <c r="L124" s="374"/>
      <c r="N124" s="467"/>
    </row>
    <row r="125" spans="1:14" ht="18.75" customHeight="1" thickBot="1">
      <c r="A125" s="342"/>
      <c r="B125" s="368"/>
      <c r="C125" s="444"/>
      <c r="D125" s="29" t="s">
        <v>262</v>
      </c>
      <c r="E125" s="27">
        <v>3</v>
      </c>
      <c r="F125" s="25">
        <v>3</v>
      </c>
      <c r="G125" s="77"/>
      <c r="H125" s="82"/>
      <c r="I125" s="78"/>
      <c r="J125" s="27">
        <f t="shared" si="6"/>
        <v>3</v>
      </c>
      <c r="K125" s="338"/>
      <c r="L125" s="374"/>
      <c r="N125" s="467"/>
    </row>
    <row r="126" spans="1:14" ht="27.75" customHeight="1" thickBot="1">
      <c r="A126" s="342"/>
      <c r="B126" s="368"/>
      <c r="C126" s="445"/>
      <c r="D126" s="29" t="s">
        <v>283</v>
      </c>
      <c r="E126" s="27">
        <v>4</v>
      </c>
      <c r="F126" s="25">
        <v>4</v>
      </c>
      <c r="G126" s="77"/>
      <c r="H126" s="82"/>
      <c r="I126" s="78"/>
      <c r="J126" s="27">
        <f t="shared" si="6"/>
        <v>4</v>
      </c>
      <c r="K126" s="338"/>
      <c r="L126" s="374"/>
      <c r="N126" s="467"/>
    </row>
    <row r="127" spans="1:14" ht="29.25" customHeight="1" thickBot="1">
      <c r="A127" s="342"/>
      <c r="B127" s="37" t="s">
        <v>18</v>
      </c>
      <c r="C127" s="45" t="s">
        <v>20</v>
      </c>
      <c r="D127" s="29" t="s">
        <v>284</v>
      </c>
      <c r="E127" s="27">
        <v>5</v>
      </c>
      <c r="F127" s="25">
        <v>5</v>
      </c>
      <c r="G127" s="77"/>
      <c r="H127" s="82"/>
      <c r="I127" s="78"/>
      <c r="J127" s="27">
        <f t="shared" si="6"/>
        <v>5</v>
      </c>
      <c r="K127" s="27">
        <f>J127</f>
        <v>5</v>
      </c>
      <c r="L127" s="374"/>
      <c r="N127" s="283">
        <v>5</v>
      </c>
    </row>
    <row r="128" spans="1:14" ht="15.75" customHeight="1" thickBot="1">
      <c r="A128" s="342"/>
      <c r="B128" s="368" t="s">
        <v>19</v>
      </c>
      <c r="C128" s="355" t="s">
        <v>21</v>
      </c>
      <c r="D128" s="29" t="s">
        <v>290</v>
      </c>
      <c r="E128" s="27">
        <v>3</v>
      </c>
      <c r="F128" s="25">
        <v>3</v>
      </c>
      <c r="G128" s="77"/>
      <c r="H128" s="82"/>
      <c r="I128" s="78"/>
      <c r="J128" s="27">
        <f t="shared" si="6"/>
        <v>3</v>
      </c>
      <c r="K128" s="338">
        <f>SUM(J128:J132)</f>
        <v>10</v>
      </c>
      <c r="L128" s="374"/>
      <c r="N128" s="467">
        <v>10</v>
      </c>
    </row>
    <row r="129" spans="1:14" ht="15.75" customHeight="1" thickBot="1">
      <c r="A129" s="342"/>
      <c r="B129" s="368"/>
      <c r="C129" s="355"/>
      <c r="D129" s="29" t="s">
        <v>285</v>
      </c>
      <c r="E129" s="27">
        <v>1</v>
      </c>
      <c r="F129" s="25">
        <v>1</v>
      </c>
      <c r="G129" s="77"/>
      <c r="H129" s="82"/>
      <c r="I129" s="78"/>
      <c r="J129" s="27">
        <f t="shared" si="6"/>
        <v>1</v>
      </c>
      <c r="K129" s="338"/>
      <c r="L129" s="374"/>
      <c r="N129" s="467"/>
    </row>
    <row r="130" spans="1:14" ht="15.75" customHeight="1" thickBot="1">
      <c r="A130" s="342"/>
      <c r="B130" s="368"/>
      <c r="C130" s="355"/>
      <c r="D130" s="29" t="s">
        <v>286</v>
      </c>
      <c r="E130" s="27">
        <v>4</v>
      </c>
      <c r="F130" s="25">
        <v>4</v>
      </c>
      <c r="G130" s="77"/>
      <c r="H130" s="82"/>
      <c r="I130" s="78"/>
      <c r="J130" s="27">
        <f t="shared" si="6"/>
        <v>4</v>
      </c>
      <c r="K130" s="338"/>
      <c r="L130" s="374"/>
      <c r="N130" s="467"/>
    </row>
    <row r="131" spans="1:14" ht="15.75" customHeight="1" thickBot="1">
      <c r="A131" s="342"/>
      <c r="B131" s="368"/>
      <c r="C131" s="355"/>
      <c r="D131" s="29" t="s">
        <v>287</v>
      </c>
      <c r="E131" s="27">
        <v>1</v>
      </c>
      <c r="F131" s="25">
        <v>1</v>
      </c>
      <c r="G131" s="77"/>
      <c r="H131" s="82"/>
      <c r="I131" s="78"/>
      <c r="J131" s="27">
        <f t="shared" si="6"/>
        <v>1</v>
      </c>
      <c r="K131" s="338"/>
      <c r="L131" s="374"/>
      <c r="N131" s="467"/>
    </row>
    <row r="132" spans="1:14" ht="15.75" customHeight="1" thickBot="1">
      <c r="A132" s="342"/>
      <c r="B132" s="368"/>
      <c r="C132" s="355"/>
      <c r="D132" s="29" t="s">
        <v>288</v>
      </c>
      <c r="E132" s="27">
        <v>1</v>
      </c>
      <c r="F132" s="25">
        <v>1</v>
      </c>
      <c r="G132" s="77"/>
      <c r="H132" s="82"/>
      <c r="I132" s="78"/>
      <c r="J132" s="27">
        <f t="shared" si="6"/>
        <v>1</v>
      </c>
      <c r="K132" s="338"/>
      <c r="L132" s="374"/>
      <c r="N132" s="467"/>
    </row>
    <row r="133" spans="1:14" ht="15.75" customHeight="1" thickBot="1">
      <c r="A133" s="342"/>
      <c r="B133" s="366"/>
      <c r="C133" s="355" t="s">
        <v>22</v>
      </c>
      <c r="D133" s="29" t="s">
        <v>289</v>
      </c>
      <c r="E133" s="27">
        <v>5</v>
      </c>
      <c r="F133" s="25">
        <v>5</v>
      </c>
      <c r="G133" s="77"/>
      <c r="H133" s="82"/>
      <c r="I133" s="78"/>
      <c r="J133" s="27">
        <f t="shared" si="6"/>
        <v>5</v>
      </c>
      <c r="K133" s="338">
        <f>SUM(J133:J134)</f>
        <v>10</v>
      </c>
      <c r="L133" s="374"/>
      <c r="N133" s="467">
        <v>10</v>
      </c>
    </row>
    <row r="134" spans="1:14" ht="15.75" customHeight="1" thickBot="1">
      <c r="A134" s="342"/>
      <c r="B134" s="479"/>
      <c r="C134" s="356"/>
      <c r="D134" s="204" t="s">
        <v>230</v>
      </c>
      <c r="E134" s="28">
        <v>5</v>
      </c>
      <c r="F134" s="47">
        <v>5</v>
      </c>
      <c r="G134" s="79"/>
      <c r="H134" s="212"/>
      <c r="I134" s="80"/>
      <c r="J134" s="28">
        <f>SUM(F134+I134)</f>
        <v>5</v>
      </c>
      <c r="K134" s="345"/>
      <c r="L134" s="375"/>
      <c r="N134" s="467"/>
    </row>
    <row r="135" spans="1:14" ht="1.5" customHeight="1">
      <c r="A135" s="53"/>
      <c r="B135" s="108"/>
      <c r="C135" s="91"/>
      <c r="D135" s="91"/>
      <c r="E135" s="91"/>
      <c r="F135" s="91"/>
      <c r="G135" s="91"/>
      <c r="H135" s="90"/>
      <c r="I135" s="216"/>
      <c r="J135" s="216"/>
      <c r="K135" s="216"/>
      <c r="L135" s="216"/>
      <c r="N135" s="283"/>
    </row>
    <row r="136" spans="1:14" ht="15.75" customHeight="1">
      <c r="A136" s="348" t="s">
        <v>271</v>
      </c>
      <c r="B136" s="217" t="s">
        <v>91</v>
      </c>
      <c r="C136" s="192" t="s">
        <v>93</v>
      </c>
      <c r="D136" s="126" t="s">
        <v>275</v>
      </c>
      <c r="E136" s="118">
        <v>5</v>
      </c>
      <c r="F136" s="267">
        <v>5</v>
      </c>
      <c r="G136" s="276"/>
      <c r="H136" s="276"/>
      <c r="I136" s="276"/>
      <c r="J136" s="118">
        <f>SUM(F136+I136)</f>
        <v>5</v>
      </c>
      <c r="K136" s="363">
        <f>SUM(G136:G138)+SUM(J136:J138)</f>
        <v>10</v>
      </c>
      <c r="L136" s="350">
        <f>SUM(K136:K143)</f>
        <v>31</v>
      </c>
      <c r="N136" s="467">
        <v>10</v>
      </c>
    </row>
    <row r="137" spans="1:14" ht="15.75" customHeight="1">
      <c r="A137" s="348"/>
      <c r="B137" s="63" t="s">
        <v>90</v>
      </c>
      <c r="C137" s="44" t="s">
        <v>92</v>
      </c>
      <c r="D137" s="29" t="s">
        <v>181</v>
      </c>
      <c r="E137" s="27">
        <v>1</v>
      </c>
      <c r="F137" s="264">
        <v>1</v>
      </c>
      <c r="G137" s="265"/>
      <c r="H137" s="265"/>
      <c r="I137" s="265"/>
      <c r="J137" s="27">
        <f aca="true" t="shared" si="7" ref="J137:J142">SUM(F137+I137)</f>
        <v>1</v>
      </c>
      <c r="K137" s="363"/>
      <c r="L137" s="350"/>
      <c r="N137" s="467"/>
    </row>
    <row r="138" spans="1:14" ht="15.75" customHeight="1">
      <c r="A138" s="348"/>
      <c r="B138" s="63" t="s">
        <v>89</v>
      </c>
      <c r="C138" s="44" t="s">
        <v>94</v>
      </c>
      <c r="D138" s="29" t="s">
        <v>182</v>
      </c>
      <c r="E138" s="27">
        <v>4</v>
      </c>
      <c r="F138" s="264">
        <v>4</v>
      </c>
      <c r="G138" s="265"/>
      <c r="H138" s="265"/>
      <c r="I138" s="265"/>
      <c r="J138" s="27">
        <f t="shared" si="7"/>
        <v>4</v>
      </c>
      <c r="K138" s="367"/>
      <c r="L138" s="350"/>
      <c r="N138" s="467"/>
    </row>
    <row r="139" spans="1:14" ht="14.25" customHeight="1">
      <c r="A139" s="348"/>
      <c r="B139" s="443"/>
      <c r="C139" s="355" t="s">
        <v>164</v>
      </c>
      <c r="D139" s="32" t="s">
        <v>276</v>
      </c>
      <c r="E139" s="27">
        <v>2</v>
      </c>
      <c r="F139" s="264">
        <v>1</v>
      </c>
      <c r="G139" s="26" t="s">
        <v>232</v>
      </c>
      <c r="H139" s="264">
        <v>2</v>
      </c>
      <c r="I139" s="264">
        <v>2</v>
      </c>
      <c r="J139" s="27">
        <f t="shared" si="7"/>
        <v>3</v>
      </c>
      <c r="K139" s="339">
        <f>SUM(G139:G141)+SUM(J139:J141)</f>
        <v>7</v>
      </c>
      <c r="L139" s="350"/>
      <c r="N139" s="467">
        <v>7</v>
      </c>
    </row>
    <row r="140" spans="1:14" ht="14.25" customHeight="1">
      <c r="A140" s="348"/>
      <c r="B140" s="443"/>
      <c r="C140" s="355"/>
      <c r="D140" s="32" t="s">
        <v>230</v>
      </c>
      <c r="E140" s="27">
        <v>2</v>
      </c>
      <c r="F140" s="264">
        <v>1</v>
      </c>
      <c r="G140" s="26" t="s">
        <v>233</v>
      </c>
      <c r="H140" s="264">
        <v>2</v>
      </c>
      <c r="I140" s="264">
        <v>2</v>
      </c>
      <c r="J140" s="27">
        <f t="shared" si="7"/>
        <v>3</v>
      </c>
      <c r="K140" s="363"/>
      <c r="L140" s="350"/>
      <c r="N140" s="467"/>
    </row>
    <row r="141" spans="1:14" ht="14.25" customHeight="1">
      <c r="A141" s="348"/>
      <c r="B141" s="443"/>
      <c r="C141" s="355"/>
      <c r="D141" s="32" t="s">
        <v>231</v>
      </c>
      <c r="E141" s="27">
        <v>2</v>
      </c>
      <c r="F141" s="264">
        <v>1</v>
      </c>
      <c r="G141" s="265"/>
      <c r="H141" s="265"/>
      <c r="I141" s="265"/>
      <c r="J141" s="27">
        <f t="shared" si="7"/>
        <v>1</v>
      </c>
      <c r="K141" s="367"/>
      <c r="L141" s="350"/>
      <c r="N141" s="467"/>
    </row>
    <row r="142" spans="1:14" ht="30" customHeight="1">
      <c r="A142" s="348"/>
      <c r="B142" s="441" t="s">
        <v>274</v>
      </c>
      <c r="C142" s="309" t="s">
        <v>396</v>
      </c>
      <c r="D142" s="310" t="s">
        <v>277</v>
      </c>
      <c r="E142" s="298">
        <v>5</v>
      </c>
      <c r="F142" s="25">
        <v>5</v>
      </c>
      <c r="G142" s="232"/>
      <c r="H142" s="199"/>
      <c r="I142" s="199"/>
      <c r="J142" s="27">
        <f t="shared" si="7"/>
        <v>5</v>
      </c>
      <c r="K142" s="338">
        <f>SUM(J142:J143)</f>
        <v>14</v>
      </c>
      <c r="L142" s="350"/>
      <c r="N142" s="467">
        <v>14</v>
      </c>
    </row>
    <row r="143" spans="1:14" ht="31.5" customHeight="1" thickBot="1">
      <c r="A143" s="349"/>
      <c r="B143" s="442"/>
      <c r="C143" s="311" t="s">
        <v>397</v>
      </c>
      <c r="D143" s="296" t="s">
        <v>198</v>
      </c>
      <c r="E143" s="300">
        <v>10</v>
      </c>
      <c r="F143" s="47">
        <v>9</v>
      </c>
      <c r="G143" s="234"/>
      <c r="H143" s="207"/>
      <c r="I143" s="207"/>
      <c r="J143" s="28">
        <f>SUM(F143+I143)</f>
        <v>9</v>
      </c>
      <c r="K143" s="345"/>
      <c r="L143" s="351"/>
      <c r="N143" s="467"/>
    </row>
    <row r="144" spans="1:14" s="69" customFormat="1" ht="1.5" customHeight="1">
      <c r="A144" s="155"/>
      <c r="B144" s="158"/>
      <c r="C144" s="106"/>
      <c r="D144" s="134"/>
      <c r="E144" s="131"/>
      <c r="F144" s="131"/>
      <c r="G144" s="96"/>
      <c r="H144" s="96"/>
      <c r="I144" s="96"/>
      <c r="J144" s="131"/>
      <c r="K144" s="102"/>
      <c r="L144" s="107"/>
      <c r="N144" s="285"/>
    </row>
    <row r="145" spans="1:14" ht="17.25" customHeight="1" thickBot="1">
      <c r="A145" s="389" t="s">
        <v>332</v>
      </c>
      <c r="B145" s="65" t="s">
        <v>176</v>
      </c>
      <c r="C145" s="66" t="s">
        <v>95</v>
      </c>
      <c r="D145" s="126" t="s">
        <v>294</v>
      </c>
      <c r="E145" s="118">
        <v>10</v>
      </c>
      <c r="F145" s="105">
        <v>10</v>
      </c>
      <c r="G145" s="127"/>
      <c r="H145" s="128"/>
      <c r="I145" s="129"/>
      <c r="J145" s="118">
        <f aca="true" t="shared" si="8" ref="J145:J173">SUM(F145+I145)</f>
        <v>10</v>
      </c>
      <c r="K145" s="367">
        <f>SUM(J145:J147)</f>
        <v>20</v>
      </c>
      <c r="L145" s="373">
        <f>SUM(K145:K147)</f>
        <v>20</v>
      </c>
      <c r="N145" s="467">
        <v>20</v>
      </c>
    </row>
    <row r="146" spans="1:14" ht="15.75" customHeight="1" thickBot="1">
      <c r="A146" s="390"/>
      <c r="B146" s="37" t="s">
        <v>177</v>
      </c>
      <c r="C146" s="45" t="s">
        <v>170</v>
      </c>
      <c r="D146" s="29" t="s">
        <v>295</v>
      </c>
      <c r="E146" s="27">
        <v>5</v>
      </c>
      <c r="F146" s="25">
        <v>5</v>
      </c>
      <c r="G146" s="77"/>
      <c r="H146" s="82"/>
      <c r="I146" s="78"/>
      <c r="J146" s="27">
        <f t="shared" si="8"/>
        <v>5</v>
      </c>
      <c r="K146" s="338"/>
      <c r="L146" s="374"/>
      <c r="N146" s="467"/>
    </row>
    <row r="147" spans="1:14" ht="31.5" customHeight="1" thickBot="1">
      <c r="A147" s="390"/>
      <c r="B147" s="50" t="s">
        <v>178</v>
      </c>
      <c r="C147" s="46" t="s">
        <v>171</v>
      </c>
      <c r="D147" s="204" t="s">
        <v>296</v>
      </c>
      <c r="E147" s="28">
        <v>5</v>
      </c>
      <c r="F147" s="47">
        <v>5</v>
      </c>
      <c r="G147" s="79"/>
      <c r="H147" s="212"/>
      <c r="I147" s="80"/>
      <c r="J147" s="28">
        <f t="shared" si="8"/>
        <v>5</v>
      </c>
      <c r="K147" s="345"/>
      <c r="L147" s="375"/>
      <c r="N147" s="467"/>
    </row>
    <row r="148" spans="1:14" s="69" customFormat="1" ht="1.5" customHeight="1">
      <c r="A148" s="218"/>
      <c r="B148" s="159"/>
      <c r="C148" s="159"/>
      <c r="D148" s="153"/>
      <c r="E148" s="90"/>
      <c r="F148" s="92"/>
      <c r="G148" s="90"/>
      <c r="H148" s="153"/>
      <c r="I148" s="92"/>
      <c r="J148" s="90"/>
      <c r="K148" s="92"/>
      <c r="L148" s="92"/>
      <c r="N148" s="285"/>
    </row>
    <row r="149" spans="1:14" s="69" customFormat="1" ht="41.25" customHeight="1">
      <c r="A149" s="343" t="s">
        <v>272</v>
      </c>
      <c r="B149" s="302" t="s">
        <v>292</v>
      </c>
      <c r="C149" s="303" t="s">
        <v>398</v>
      </c>
      <c r="D149" s="289" t="s">
        <v>297</v>
      </c>
      <c r="E149" s="290">
        <v>10</v>
      </c>
      <c r="F149" s="105">
        <v>10</v>
      </c>
      <c r="G149" s="233"/>
      <c r="H149" s="211"/>
      <c r="I149" s="206"/>
      <c r="J149" s="131">
        <f t="shared" si="8"/>
        <v>10</v>
      </c>
      <c r="K149" s="105">
        <f>J149</f>
        <v>10</v>
      </c>
      <c r="L149" s="350">
        <f>SUM(K149:K152)</f>
        <v>35</v>
      </c>
      <c r="N149" s="285">
        <v>10</v>
      </c>
    </row>
    <row r="150" spans="1:14" s="69" customFormat="1" ht="41.25" customHeight="1">
      <c r="A150" s="343"/>
      <c r="B150" s="312" t="s">
        <v>293</v>
      </c>
      <c r="C150" s="313" t="s">
        <v>399</v>
      </c>
      <c r="D150" s="314" t="s">
        <v>342</v>
      </c>
      <c r="E150" s="298">
        <v>5</v>
      </c>
      <c r="F150" s="25">
        <v>5</v>
      </c>
      <c r="G150" s="226"/>
      <c r="H150" s="162"/>
      <c r="I150" s="148"/>
      <c r="J150" s="62">
        <f t="shared" si="8"/>
        <v>5</v>
      </c>
      <c r="K150" s="25">
        <f>J150</f>
        <v>5</v>
      </c>
      <c r="L150" s="350"/>
      <c r="N150" s="285">
        <v>5</v>
      </c>
    </row>
    <row r="151" spans="1:14" s="69" customFormat="1" ht="31.5" customHeight="1">
      <c r="A151" s="343"/>
      <c r="B151" s="380" t="s">
        <v>371</v>
      </c>
      <c r="C151" s="381"/>
      <c r="D151" s="42" t="s">
        <v>298</v>
      </c>
      <c r="E151" s="25">
        <v>10</v>
      </c>
      <c r="F151" s="25">
        <v>10</v>
      </c>
      <c r="G151" s="277"/>
      <c r="H151" s="279"/>
      <c r="I151" s="278"/>
      <c r="J151" s="62">
        <f t="shared" si="8"/>
        <v>10</v>
      </c>
      <c r="K151" s="25">
        <f>J151</f>
        <v>10</v>
      </c>
      <c r="L151" s="350"/>
      <c r="N151" s="285">
        <v>10</v>
      </c>
    </row>
    <row r="152" spans="1:14" s="69" customFormat="1" ht="48" customHeight="1" thickBot="1">
      <c r="A152" s="344"/>
      <c r="B152" s="446" t="s">
        <v>370</v>
      </c>
      <c r="C152" s="447"/>
      <c r="D152" s="64" t="s">
        <v>299</v>
      </c>
      <c r="E152" s="47">
        <v>10</v>
      </c>
      <c r="F152" s="47">
        <v>10</v>
      </c>
      <c r="G152" s="282"/>
      <c r="H152" s="280"/>
      <c r="I152" s="281"/>
      <c r="J152" s="28">
        <f t="shared" si="8"/>
        <v>10</v>
      </c>
      <c r="K152" s="47">
        <f>J152</f>
        <v>10</v>
      </c>
      <c r="L152" s="351"/>
      <c r="N152" s="285">
        <v>10</v>
      </c>
    </row>
    <row r="153" spans="1:14" s="69" customFormat="1" ht="1.5" customHeight="1">
      <c r="A153" s="218"/>
      <c r="B153" s="159"/>
      <c r="C153" s="159"/>
      <c r="D153" s="153"/>
      <c r="E153" s="90"/>
      <c r="F153" s="92"/>
      <c r="G153" s="90"/>
      <c r="H153" s="153"/>
      <c r="I153" s="92"/>
      <c r="J153" s="90"/>
      <c r="K153" s="92"/>
      <c r="L153" s="92"/>
      <c r="N153" s="285"/>
    </row>
    <row r="154" spans="1:14" s="69" customFormat="1" ht="31.5" customHeight="1">
      <c r="A154" s="343" t="s">
        <v>273</v>
      </c>
      <c r="B154" s="388" t="s">
        <v>44</v>
      </c>
      <c r="C154" s="399" t="s">
        <v>46</v>
      </c>
      <c r="D154" s="191" t="s">
        <v>300</v>
      </c>
      <c r="E154" s="118">
        <v>12</v>
      </c>
      <c r="F154" s="105">
        <v>12</v>
      </c>
      <c r="G154" s="111" t="s">
        <v>279</v>
      </c>
      <c r="H154" s="105">
        <v>12</v>
      </c>
      <c r="I154" s="105">
        <v>4</v>
      </c>
      <c r="J154" s="118">
        <f>SUM(F154+I154)</f>
        <v>16</v>
      </c>
      <c r="K154" s="367">
        <f>SUM(J154:J156)</f>
        <v>30</v>
      </c>
      <c r="L154" s="357">
        <f>SUM(K154:K158)</f>
        <v>40</v>
      </c>
      <c r="N154" s="480">
        <v>30</v>
      </c>
    </row>
    <row r="155" spans="1:14" s="69" customFormat="1" ht="27" customHeight="1">
      <c r="A155" s="343"/>
      <c r="B155" s="368"/>
      <c r="C155" s="355"/>
      <c r="D155" s="156" t="s">
        <v>280</v>
      </c>
      <c r="E155" s="27">
        <v>10</v>
      </c>
      <c r="F155" s="25">
        <v>10</v>
      </c>
      <c r="G155" s="26" t="s">
        <v>301</v>
      </c>
      <c r="H155" s="43" t="s">
        <v>139</v>
      </c>
      <c r="I155" s="25"/>
      <c r="J155" s="27">
        <f>SUM(F155+I155)</f>
        <v>10</v>
      </c>
      <c r="K155" s="338"/>
      <c r="L155" s="357"/>
      <c r="N155" s="480"/>
    </row>
    <row r="156" spans="1:14" s="69" customFormat="1" ht="22.5" customHeight="1">
      <c r="A156" s="343"/>
      <c r="B156" s="368"/>
      <c r="C156" s="355"/>
      <c r="D156" s="156" t="s">
        <v>302</v>
      </c>
      <c r="E156" s="27">
        <v>6</v>
      </c>
      <c r="F156" s="25">
        <v>4</v>
      </c>
      <c r="G156" s="77"/>
      <c r="H156" s="82"/>
      <c r="I156" s="78"/>
      <c r="J156" s="27">
        <f>SUM(F156+I156)</f>
        <v>4</v>
      </c>
      <c r="K156" s="338"/>
      <c r="L156" s="357"/>
      <c r="N156" s="480"/>
    </row>
    <row r="157" spans="1:14" s="69" customFormat="1" ht="27" customHeight="1">
      <c r="A157" s="343"/>
      <c r="B157" s="368" t="s">
        <v>45</v>
      </c>
      <c r="C157" s="355" t="s">
        <v>80</v>
      </c>
      <c r="D157" s="156" t="s">
        <v>303</v>
      </c>
      <c r="E157" s="27">
        <v>8</v>
      </c>
      <c r="F157" s="25">
        <v>8</v>
      </c>
      <c r="G157" s="26" t="s">
        <v>230</v>
      </c>
      <c r="H157" s="25">
        <v>2</v>
      </c>
      <c r="I157" s="25">
        <v>2</v>
      </c>
      <c r="J157" s="27">
        <f>SUM(F157+I157)</f>
        <v>10</v>
      </c>
      <c r="K157" s="338">
        <f>SUM(J157:J158)</f>
        <v>10</v>
      </c>
      <c r="L157" s="357"/>
      <c r="N157" s="480">
        <v>10</v>
      </c>
    </row>
    <row r="158" spans="1:14" s="69" customFormat="1" ht="29.25" customHeight="1" thickBot="1">
      <c r="A158" s="344"/>
      <c r="B158" s="369"/>
      <c r="C158" s="356"/>
      <c r="D158" s="51" t="s">
        <v>231</v>
      </c>
      <c r="E158" s="52" t="s">
        <v>96</v>
      </c>
      <c r="F158" s="47"/>
      <c r="G158" s="263" t="s">
        <v>232</v>
      </c>
      <c r="H158" s="52" t="s">
        <v>139</v>
      </c>
      <c r="I158" s="47"/>
      <c r="J158" s="28">
        <f>SUM(F158+I158)</f>
        <v>0</v>
      </c>
      <c r="K158" s="345"/>
      <c r="L158" s="358"/>
      <c r="N158" s="480"/>
    </row>
    <row r="159" spans="1:14" s="69" customFormat="1" ht="68.25" customHeight="1" thickBot="1">
      <c r="A159" s="163"/>
      <c r="B159" s="159"/>
      <c r="C159" s="159"/>
      <c r="D159" s="153"/>
      <c r="E159" s="90">
        <f>SUM(E102:E158)+SUM(H102:H158)</f>
        <v>270</v>
      </c>
      <c r="F159" s="92"/>
      <c r="G159" s="185" t="s">
        <v>336</v>
      </c>
      <c r="H159" s="186"/>
      <c r="I159" s="186"/>
      <c r="J159" s="186"/>
      <c r="K159" s="187"/>
      <c r="L159" s="183">
        <f>SUM(J103:J158)/10</f>
        <v>25.4</v>
      </c>
      <c r="N159" s="285"/>
    </row>
    <row r="160" spans="1:14" s="69" customFormat="1" ht="66.75" customHeight="1" thickBot="1">
      <c r="A160" s="54"/>
      <c r="B160" s="109"/>
      <c r="C160" s="54"/>
      <c r="D160" s="55"/>
      <c r="E160" s="391" t="s">
        <v>119</v>
      </c>
      <c r="F160" s="391" t="s">
        <v>121</v>
      </c>
      <c r="G160" s="56"/>
      <c r="H160" s="391" t="s">
        <v>119</v>
      </c>
      <c r="I160" s="391" t="s">
        <v>121</v>
      </c>
      <c r="J160" s="391" t="s">
        <v>76</v>
      </c>
      <c r="K160" s="376" t="s">
        <v>140</v>
      </c>
      <c r="L160" s="376" t="s">
        <v>129</v>
      </c>
      <c r="N160" s="285"/>
    </row>
    <row r="161" spans="1:14" s="69" customFormat="1" ht="15" customHeight="1" thickBot="1">
      <c r="A161" s="421" t="s">
        <v>77</v>
      </c>
      <c r="B161" s="400" t="s">
        <v>10</v>
      </c>
      <c r="C161" s="424" t="s">
        <v>11</v>
      </c>
      <c r="D161" s="57"/>
      <c r="E161" s="392"/>
      <c r="F161" s="392"/>
      <c r="G161" s="58"/>
      <c r="H161" s="392"/>
      <c r="I161" s="392"/>
      <c r="J161" s="392"/>
      <c r="K161" s="348"/>
      <c r="L161" s="348"/>
      <c r="N161" s="285"/>
    </row>
    <row r="162" spans="1:14" s="69" customFormat="1" ht="15" customHeight="1" thickBot="1">
      <c r="A162" s="421"/>
      <c r="B162" s="401"/>
      <c r="C162" s="425"/>
      <c r="D162" s="59" t="s">
        <v>120</v>
      </c>
      <c r="E162" s="393"/>
      <c r="F162" s="393"/>
      <c r="G162" s="60" t="s">
        <v>120</v>
      </c>
      <c r="H162" s="393"/>
      <c r="I162" s="393"/>
      <c r="J162" s="393"/>
      <c r="K162" s="349"/>
      <c r="L162" s="349"/>
      <c r="N162" s="285"/>
    </row>
    <row r="163" spans="1:14" ht="16.5" customHeight="1">
      <c r="A163" s="346" t="s">
        <v>304</v>
      </c>
      <c r="B163" s="465" t="s">
        <v>26</v>
      </c>
      <c r="C163" s="455" t="s">
        <v>29</v>
      </c>
      <c r="D163" s="30" t="s">
        <v>314</v>
      </c>
      <c r="E163" s="31">
        <v>12</v>
      </c>
      <c r="F163" s="39">
        <v>12</v>
      </c>
      <c r="G163" s="74"/>
      <c r="H163" s="81"/>
      <c r="I163" s="75"/>
      <c r="J163" s="31">
        <f t="shared" si="8"/>
        <v>12</v>
      </c>
      <c r="K163" s="337">
        <f>SUM(F163:F167)</f>
        <v>30</v>
      </c>
      <c r="L163" s="377">
        <f>SUM(K163:K167)</f>
        <v>30</v>
      </c>
      <c r="N163" s="467">
        <v>30</v>
      </c>
    </row>
    <row r="164" spans="1:14" ht="16.5" customHeight="1">
      <c r="A164" s="347"/>
      <c r="B164" s="368"/>
      <c r="C164" s="355"/>
      <c r="D164" s="29" t="s">
        <v>315</v>
      </c>
      <c r="E164" s="27">
        <v>4</v>
      </c>
      <c r="F164" s="25">
        <v>4</v>
      </c>
      <c r="G164" s="77"/>
      <c r="H164" s="82"/>
      <c r="I164" s="78"/>
      <c r="J164" s="27">
        <f t="shared" si="8"/>
        <v>4</v>
      </c>
      <c r="K164" s="338"/>
      <c r="L164" s="378"/>
      <c r="N164" s="467"/>
    </row>
    <row r="165" spans="1:14" ht="21" customHeight="1">
      <c r="A165" s="347"/>
      <c r="B165" s="368"/>
      <c r="C165" s="355"/>
      <c r="D165" s="29" t="s">
        <v>316</v>
      </c>
      <c r="E165" s="27">
        <v>4</v>
      </c>
      <c r="F165" s="25">
        <v>4</v>
      </c>
      <c r="G165" s="77"/>
      <c r="H165" s="82"/>
      <c r="I165" s="78"/>
      <c r="J165" s="27">
        <f t="shared" si="8"/>
        <v>4</v>
      </c>
      <c r="K165" s="338"/>
      <c r="L165" s="378"/>
      <c r="N165" s="467"/>
    </row>
    <row r="166" spans="1:14" ht="28.5" customHeight="1">
      <c r="A166" s="347"/>
      <c r="B166" s="37" t="s">
        <v>27</v>
      </c>
      <c r="C166" s="45" t="s">
        <v>20</v>
      </c>
      <c r="D166" s="29" t="s">
        <v>317</v>
      </c>
      <c r="E166" s="27">
        <v>5</v>
      </c>
      <c r="F166" s="25">
        <v>5</v>
      </c>
      <c r="G166" s="77"/>
      <c r="H166" s="82"/>
      <c r="I166" s="78"/>
      <c r="J166" s="27">
        <f t="shared" si="8"/>
        <v>5</v>
      </c>
      <c r="K166" s="338"/>
      <c r="L166" s="378"/>
      <c r="N166" s="467"/>
    </row>
    <row r="167" spans="1:14" ht="42" customHeight="1">
      <c r="A167" s="347"/>
      <c r="B167" s="132" t="s">
        <v>28</v>
      </c>
      <c r="C167" s="130" t="s">
        <v>30</v>
      </c>
      <c r="D167" s="61" t="s">
        <v>318</v>
      </c>
      <c r="E167" s="62">
        <v>5</v>
      </c>
      <c r="F167" s="49">
        <v>5</v>
      </c>
      <c r="G167" s="83"/>
      <c r="H167" s="84"/>
      <c r="I167" s="85"/>
      <c r="J167" s="62">
        <f t="shared" si="8"/>
        <v>5</v>
      </c>
      <c r="K167" s="339"/>
      <c r="L167" s="379"/>
      <c r="N167" s="467"/>
    </row>
    <row r="168" spans="1:14" s="69" customFormat="1" ht="1.5" customHeight="1" thickBot="1">
      <c r="A168" s="169"/>
      <c r="B168" s="133"/>
      <c r="C168" s="116"/>
      <c r="D168" s="134"/>
      <c r="E168" s="131"/>
      <c r="F168" s="102"/>
      <c r="G168" s="131"/>
      <c r="H168" s="146"/>
      <c r="I168" s="102"/>
      <c r="J168" s="131"/>
      <c r="K168" s="102"/>
      <c r="L168" s="103"/>
      <c r="N168" s="285"/>
    </row>
    <row r="169" spans="1:14" ht="18" customHeight="1">
      <c r="A169" s="451" t="s">
        <v>305</v>
      </c>
      <c r="B169" s="36" t="s">
        <v>33</v>
      </c>
      <c r="C169" s="38" t="s">
        <v>35</v>
      </c>
      <c r="D169" s="30" t="s">
        <v>319</v>
      </c>
      <c r="E169" s="31">
        <v>10</v>
      </c>
      <c r="F169" s="39">
        <v>10</v>
      </c>
      <c r="G169" s="74"/>
      <c r="H169" s="81"/>
      <c r="I169" s="75"/>
      <c r="J169" s="31">
        <f t="shared" si="8"/>
        <v>10</v>
      </c>
      <c r="K169" s="337">
        <f>SUM(J169:J170)</f>
        <v>20</v>
      </c>
      <c r="L169" s="382">
        <f>SUM(K169:K171)</f>
        <v>30</v>
      </c>
      <c r="N169" s="467">
        <v>20</v>
      </c>
    </row>
    <row r="170" spans="1:14" ht="28.5" customHeight="1">
      <c r="A170" s="452"/>
      <c r="B170" s="37" t="s">
        <v>34</v>
      </c>
      <c r="C170" s="45" t="s">
        <v>36</v>
      </c>
      <c r="D170" s="29" t="s">
        <v>181</v>
      </c>
      <c r="E170" s="27">
        <v>10</v>
      </c>
      <c r="F170" s="25">
        <v>10</v>
      </c>
      <c r="G170" s="77"/>
      <c r="H170" s="82"/>
      <c r="I170" s="78"/>
      <c r="J170" s="27">
        <f t="shared" si="8"/>
        <v>10</v>
      </c>
      <c r="K170" s="338"/>
      <c r="L170" s="357"/>
      <c r="N170" s="467"/>
    </row>
    <row r="171" spans="1:14" ht="33.75" customHeight="1">
      <c r="A171" s="452"/>
      <c r="B171" s="170"/>
      <c r="C171" s="130" t="s">
        <v>340</v>
      </c>
      <c r="D171" s="61" t="s">
        <v>320</v>
      </c>
      <c r="E171" s="62">
        <v>10</v>
      </c>
      <c r="F171" s="49">
        <v>10</v>
      </c>
      <c r="G171" s="83"/>
      <c r="H171" s="84"/>
      <c r="I171" s="85"/>
      <c r="J171" s="62">
        <f t="shared" si="8"/>
        <v>10</v>
      </c>
      <c r="K171" s="49">
        <f>J171</f>
        <v>10</v>
      </c>
      <c r="L171" s="357"/>
      <c r="N171" s="283">
        <v>10</v>
      </c>
    </row>
    <row r="172" spans="1:14" s="69" customFormat="1" ht="1.5" customHeight="1" thickBot="1">
      <c r="A172" s="218"/>
      <c r="B172" s="178"/>
      <c r="C172" s="159"/>
      <c r="D172" s="153"/>
      <c r="E172" s="90"/>
      <c r="F172" s="92"/>
      <c r="G172" s="90"/>
      <c r="H172" s="153"/>
      <c r="I172" s="92"/>
      <c r="J172" s="90"/>
      <c r="K172" s="92"/>
      <c r="L172" s="177"/>
      <c r="N172" s="285"/>
    </row>
    <row r="173" spans="1:14" ht="61.5" customHeight="1">
      <c r="A173" s="175" t="s">
        <v>343</v>
      </c>
      <c r="B173" s="171"/>
      <c r="C173" s="71" t="s">
        <v>37</v>
      </c>
      <c r="D173" s="172" t="s">
        <v>321</v>
      </c>
      <c r="E173" s="73">
        <v>10</v>
      </c>
      <c r="F173" s="48">
        <v>10</v>
      </c>
      <c r="G173" s="181"/>
      <c r="H173" s="173"/>
      <c r="I173" s="174"/>
      <c r="J173" s="73">
        <f t="shared" si="8"/>
        <v>10</v>
      </c>
      <c r="K173" s="48">
        <f>J173</f>
        <v>10</v>
      </c>
      <c r="L173" s="157">
        <f>K173</f>
        <v>10</v>
      </c>
      <c r="N173" s="283">
        <v>10</v>
      </c>
    </row>
    <row r="174" spans="1:14" ht="1.5" customHeight="1" thickBot="1">
      <c r="A174" s="168"/>
      <c r="B174" s="164"/>
      <c r="C174" s="159"/>
      <c r="D174" s="134"/>
      <c r="E174" s="131"/>
      <c r="F174" s="102"/>
      <c r="G174" s="95"/>
      <c r="H174" s="135"/>
      <c r="I174" s="97"/>
      <c r="J174" s="131"/>
      <c r="K174" s="102"/>
      <c r="L174" s="103"/>
      <c r="N174" s="283"/>
    </row>
    <row r="175" spans="1:14" ht="41.25" customHeight="1">
      <c r="A175" s="359" t="s">
        <v>306</v>
      </c>
      <c r="B175" s="402" t="s">
        <v>47</v>
      </c>
      <c r="C175" s="166" t="s">
        <v>97</v>
      </c>
      <c r="D175" s="41" t="s">
        <v>322</v>
      </c>
      <c r="E175" s="31">
        <v>14</v>
      </c>
      <c r="F175" s="39">
        <v>14</v>
      </c>
      <c r="G175" s="74"/>
      <c r="H175" s="74"/>
      <c r="I175" s="75"/>
      <c r="J175" s="31">
        <f>SUM(F175+I175)</f>
        <v>14</v>
      </c>
      <c r="K175" s="337">
        <f>SUM(J175:J176)</f>
        <v>20</v>
      </c>
      <c r="L175" s="377">
        <f>SUM(K175:K179)</f>
        <v>40</v>
      </c>
      <c r="N175" s="467">
        <v>20</v>
      </c>
    </row>
    <row r="176" spans="1:14" ht="27.75" customHeight="1">
      <c r="A176" s="343"/>
      <c r="B176" s="388"/>
      <c r="C176" s="40" t="s">
        <v>98</v>
      </c>
      <c r="D176" s="42" t="s">
        <v>279</v>
      </c>
      <c r="E176" s="27">
        <v>6</v>
      </c>
      <c r="F176" s="25">
        <v>6</v>
      </c>
      <c r="G176" s="77"/>
      <c r="H176" s="77"/>
      <c r="I176" s="78"/>
      <c r="J176" s="27">
        <f>SUM(F176+I176)</f>
        <v>6</v>
      </c>
      <c r="K176" s="338"/>
      <c r="L176" s="378"/>
      <c r="N176" s="467"/>
    </row>
    <row r="177" spans="1:14" ht="27" customHeight="1">
      <c r="A177" s="343"/>
      <c r="B177" s="448"/>
      <c r="C177" s="67" t="s">
        <v>99</v>
      </c>
      <c r="D177" s="29" t="s">
        <v>323</v>
      </c>
      <c r="E177" s="27">
        <v>6</v>
      </c>
      <c r="F177" s="25">
        <v>6</v>
      </c>
      <c r="G177" s="77"/>
      <c r="H177" s="77"/>
      <c r="I177" s="78"/>
      <c r="J177" s="27">
        <f>SUM(F177+I177)</f>
        <v>6</v>
      </c>
      <c r="K177" s="338">
        <f>SUM(J177:J178)</f>
        <v>10</v>
      </c>
      <c r="L177" s="378"/>
      <c r="N177" s="467">
        <v>10</v>
      </c>
    </row>
    <row r="178" spans="1:14" ht="42" customHeight="1">
      <c r="A178" s="343"/>
      <c r="B178" s="365"/>
      <c r="C178" s="68" t="s">
        <v>100</v>
      </c>
      <c r="D178" s="29" t="s">
        <v>230</v>
      </c>
      <c r="E178" s="27">
        <v>4</v>
      </c>
      <c r="F178" s="25">
        <v>4</v>
      </c>
      <c r="G178" s="77"/>
      <c r="H178" s="77"/>
      <c r="I178" s="78"/>
      <c r="J178" s="27">
        <f>SUM(F178+I178)</f>
        <v>4</v>
      </c>
      <c r="K178" s="338"/>
      <c r="L178" s="378"/>
      <c r="N178" s="467"/>
    </row>
    <row r="179" spans="1:14" ht="29.25" customHeight="1" thickBot="1">
      <c r="A179" s="343"/>
      <c r="B179" s="236" t="s">
        <v>354</v>
      </c>
      <c r="C179" s="167" t="s">
        <v>101</v>
      </c>
      <c r="D179" s="137" t="s">
        <v>324</v>
      </c>
      <c r="E179" s="62">
        <v>10</v>
      </c>
      <c r="F179" s="49">
        <v>10</v>
      </c>
      <c r="G179" s="83"/>
      <c r="H179" s="83"/>
      <c r="I179" s="85"/>
      <c r="J179" s="62">
        <f>SUM(F179+I179)</f>
        <v>10</v>
      </c>
      <c r="K179" s="49">
        <f>J179</f>
        <v>10</v>
      </c>
      <c r="L179" s="379"/>
      <c r="N179" s="283">
        <v>10</v>
      </c>
    </row>
    <row r="180" spans="1:14" ht="25.5" customHeight="1" thickBot="1">
      <c r="A180" s="220"/>
      <c r="B180" s="176"/>
      <c r="C180" s="160"/>
      <c r="D180" s="161"/>
      <c r="E180" s="161">
        <f>SUM(E163:E179)</f>
        <v>110</v>
      </c>
      <c r="F180" s="221"/>
      <c r="G180" s="185" t="s">
        <v>334</v>
      </c>
      <c r="H180" s="186"/>
      <c r="I180" s="186"/>
      <c r="J180" s="186"/>
      <c r="K180" s="187"/>
      <c r="L180" s="179">
        <f>SUM(L163:L179)/10</f>
        <v>11</v>
      </c>
      <c r="N180" s="283"/>
    </row>
    <row r="181" spans="1:14" ht="1.5" customHeight="1" thickBot="1">
      <c r="A181" s="219"/>
      <c r="B181" s="53"/>
      <c r="C181" s="159"/>
      <c r="D181" s="90"/>
      <c r="E181" s="90"/>
      <c r="F181" s="92"/>
      <c r="G181" s="185"/>
      <c r="H181" s="186"/>
      <c r="I181" s="186"/>
      <c r="J181" s="186"/>
      <c r="K181" s="187"/>
      <c r="L181" s="157"/>
      <c r="N181" s="283"/>
    </row>
    <row r="182" spans="1:14" ht="27.75" customHeight="1">
      <c r="A182" s="359" t="s">
        <v>307</v>
      </c>
      <c r="B182" s="340" t="s">
        <v>400</v>
      </c>
      <c r="C182" s="341"/>
      <c r="D182" s="316" t="s">
        <v>310</v>
      </c>
      <c r="E182" s="317">
        <v>10</v>
      </c>
      <c r="F182" s="39">
        <v>10</v>
      </c>
      <c r="G182" s="193"/>
      <c r="H182" s="193"/>
      <c r="I182" s="194"/>
      <c r="J182" s="31">
        <f>SUM(F182+I182)</f>
        <v>10</v>
      </c>
      <c r="K182" s="337">
        <f>SUM(J182:J183)</f>
        <v>19</v>
      </c>
      <c r="L182" s="453">
        <f>SUM(J182:J185)</f>
        <v>39</v>
      </c>
      <c r="N182" s="467">
        <v>19</v>
      </c>
    </row>
    <row r="183" spans="1:14" ht="27.75" customHeight="1">
      <c r="A183" s="343"/>
      <c r="B183" s="449" t="s">
        <v>401</v>
      </c>
      <c r="C183" s="450"/>
      <c r="D183" s="318" t="s">
        <v>181</v>
      </c>
      <c r="E183" s="298">
        <v>10</v>
      </c>
      <c r="F183" s="25">
        <v>9</v>
      </c>
      <c r="G183" s="145"/>
      <c r="H183" s="145"/>
      <c r="I183" s="148"/>
      <c r="J183" s="27">
        <f>SUM(F183+I183)</f>
        <v>9</v>
      </c>
      <c r="K183" s="338"/>
      <c r="L183" s="374"/>
      <c r="N183" s="467"/>
    </row>
    <row r="184" spans="1:14" ht="41.25" customHeight="1">
      <c r="A184" s="343"/>
      <c r="B184" s="368" t="s">
        <v>23</v>
      </c>
      <c r="C184" s="45" t="s">
        <v>24</v>
      </c>
      <c r="D184" s="29" t="s">
        <v>311</v>
      </c>
      <c r="E184" s="27">
        <v>10</v>
      </c>
      <c r="F184" s="25">
        <v>10</v>
      </c>
      <c r="G184" s="77"/>
      <c r="H184" s="82"/>
      <c r="I184" s="78"/>
      <c r="J184" s="27">
        <f>SUM(F184+I184)</f>
        <v>10</v>
      </c>
      <c r="K184" s="25">
        <f>J184</f>
        <v>10</v>
      </c>
      <c r="L184" s="374"/>
      <c r="N184" s="283">
        <v>10</v>
      </c>
    </row>
    <row r="185" spans="1:14" ht="30.75" customHeight="1">
      <c r="A185" s="343"/>
      <c r="B185" s="360"/>
      <c r="C185" s="130" t="s">
        <v>25</v>
      </c>
      <c r="D185" s="61" t="s">
        <v>312</v>
      </c>
      <c r="E185" s="62">
        <v>10</v>
      </c>
      <c r="F185" s="49">
        <v>10</v>
      </c>
      <c r="G185" s="83"/>
      <c r="H185" s="84"/>
      <c r="I185" s="85"/>
      <c r="J185" s="62">
        <f>SUM(F185+I185)</f>
        <v>10</v>
      </c>
      <c r="K185" s="49">
        <f>J185</f>
        <v>10</v>
      </c>
      <c r="L185" s="396"/>
      <c r="N185" s="283">
        <v>10</v>
      </c>
    </row>
    <row r="186" spans="1:14" s="69" customFormat="1" ht="1.5" customHeight="1" thickBot="1">
      <c r="A186" s="155"/>
      <c r="B186" s="164"/>
      <c r="C186" s="159"/>
      <c r="D186" s="165"/>
      <c r="E186" s="131"/>
      <c r="F186" s="102"/>
      <c r="G186" s="131"/>
      <c r="H186" s="131"/>
      <c r="I186" s="102"/>
      <c r="J186" s="131"/>
      <c r="K186" s="102"/>
      <c r="L186" s="103"/>
      <c r="N186" s="285"/>
    </row>
    <row r="187" spans="1:14" ht="55.5" customHeight="1">
      <c r="A187" s="376" t="s">
        <v>308</v>
      </c>
      <c r="B187" s="36" t="s">
        <v>38</v>
      </c>
      <c r="C187" s="38" t="s">
        <v>40</v>
      </c>
      <c r="D187" s="30" t="s">
        <v>325</v>
      </c>
      <c r="E187" s="31">
        <v>10</v>
      </c>
      <c r="F187" s="39">
        <v>6</v>
      </c>
      <c r="G187" s="77"/>
      <c r="H187" s="82"/>
      <c r="I187" s="78"/>
      <c r="J187" s="27">
        <f>SUM(F187+I187)</f>
        <v>6</v>
      </c>
      <c r="K187" s="338">
        <f>SUM(J187:J188)</f>
        <v>6</v>
      </c>
      <c r="L187" s="378">
        <f>SUM(K187:K189)</f>
        <v>11</v>
      </c>
      <c r="N187" s="467">
        <v>6</v>
      </c>
    </row>
    <row r="188" spans="1:14" ht="27.75" customHeight="1">
      <c r="A188" s="348"/>
      <c r="B188" s="37" t="s">
        <v>39</v>
      </c>
      <c r="C188" s="45" t="s">
        <v>41</v>
      </c>
      <c r="D188" s="29" t="s">
        <v>181</v>
      </c>
      <c r="E188" s="27">
        <v>5</v>
      </c>
      <c r="F188" s="25">
        <v>0</v>
      </c>
      <c r="G188" s="77"/>
      <c r="H188" s="82"/>
      <c r="I188" s="78"/>
      <c r="J188" s="27">
        <f>SUM(F188+I188)</f>
        <v>0</v>
      </c>
      <c r="K188" s="338"/>
      <c r="L188" s="378"/>
      <c r="N188" s="467"/>
    </row>
    <row r="189" spans="1:14" ht="28.5" customHeight="1">
      <c r="A189" s="348"/>
      <c r="B189" s="132" t="s">
        <v>43</v>
      </c>
      <c r="C189" s="130" t="s">
        <v>42</v>
      </c>
      <c r="D189" s="61" t="s">
        <v>326</v>
      </c>
      <c r="E189" s="62">
        <v>5</v>
      </c>
      <c r="F189" s="49">
        <v>5</v>
      </c>
      <c r="G189" s="83"/>
      <c r="H189" s="84"/>
      <c r="I189" s="85"/>
      <c r="J189" s="62">
        <f>SUM(F189+I189)</f>
        <v>5</v>
      </c>
      <c r="K189" s="49">
        <f>J189</f>
        <v>5</v>
      </c>
      <c r="L189" s="379"/>
      <c r="N189" s="283">
        <v>5</v>
      </c>
    </row>
    <row r="190" spans="1:14" s="69" customFormat="1" ht="1.5" customHeight="1" thickBot="1">
      <c r="A190" s="154"/>
      <c r="B190" s="133"/>
      <c r="C190" s="116"/>
      <c r="D190" s="134"/>
      <c r="E190" s="131"/>
      <c r="F190" s="102"/>
      <c r="G190" s="131"/>
      <c r="H190" s="146"/>
      <c r="I190" s="102"/>
      <c r="J190" s="131"/>
      <c r="K190" s="102"/>
      <c r="L190" s="103"/>
      <c r="N190" s="285"/>
    </row>
    <row r="191" spans="1:14" ht="15.75" customHeight="1">
      <c r="A191" s="462" t="s">
        <v>309</v>
      </c>
      <c r="B191" s="36"/>
      <c r="C191" s="38" t="s">
        <v>48</v>
      </c>
      <c r="D191" s="41" t="s">
        <v>327</v>
      </c>
      <c r="E191" s="31">
        <v>20</v>
      </c>
      <c r="F191" s="39">
        <v>12</v>
      </c>
      <c r="G191" s="74"/>
      <c r="H191" s="74"/>
      <c r="I191" s="75"/>
      <c r="J191" s="31">
        <f>SUM(F191+I191)</f>
        <v>12</v>
      </c>
      <c r="K191" s="39">
        <f>J191</f>
        <v>12</v>
      </c>
      <c r="L191" s="377">
        <f>SUM(K191:K194)</f>
        <v>41</v>
      </c>
      <c r="N191" s="283">
        <v>12</v>
      </c>
    </row>
    <row r="192" spans="1:14" ht="25.5" customHeight="1">
      <c r="A192" s="463"/>
      <c r="B192" s="37"/>
      <c r="C192" s="45" t="s">
        <v>344</v>
      </c>
      <c r="D192" s="42" t="s">
        <v>328</v>
      </c>
      <c r="E192" s="27">
        <v>10</v>
      </c>
      <c r="F192" s="25">
        <v>9</v>
      </c>
      <c r="G192" s="77"/>
      <c r="H192" s="77"/>
      <c r="I192" s="78"/>
      <c r="J192" s="27">
        <f>SUM(F192+I192)</f>
        <v>9</v>
      </c>
      <c r="K192" s="25">
        <f>J192</f>
        <v>9</v>
      </c>
      <c r="L192" s="378"/>
      <c r="N192" s="283">
        <v>9</v>
      </c>
    </row>
    <row r="193" spans="1:14" ht="38.25" customHeight="1">
      <c r="A193" s="463"/>
      <c r="B193" s="37"/>
      <c r="C193" s="45" t="s">
        <v>355</v>
      </c>
      <c r="D193" s="42" t="s">
        <v>329</v>
      </c>
      <c r="E193" s="27">
        <v>10</v>
      </c>
      <c r="F193" s="25">
        <v>10</v>
      </c>
      <c r="G193" s="77"/>
      <c r="H193" s="77"/>
      <c r="I193" s="78"/>
      <c r="J193" s="27">
        <f>SUM(F193+I193)</f>
        <v>10</v>
      </c>
      <c r="K193" s="25">
        <f>J193</f>
        <v>10</v>
      </c>
      <c r="L193" s="378"/>
      <c r="N193" s="283">
        <v>10</v>
      </c>
    </row>
    <row r="194" spans="1:14" ht="28.5" customHeight="1" thickBot="1">
      <c r="A194" s="464"/>
      <c r="B194" s="50"/>
      <c r="C194" s="46" t="s">
        <v>49</v>
      </c>
      <c r="D194" s="64" t="s">
        <v>330</v>
      </c>
      <c r="E194" s="28">
        <v>10</v>
      </c>
      <c r="F194" s="47">
        <v>10</v>
      </c>
      <c r="G194" s="79"/>
      <c r="H194" s="79"/>
      <c r="I194" s="80"/>
      <c r="J194" s="28">
        <f>SUM(F194+I194)</f>
        <v>10</v>
      </c>
      <c r="K194" s="47">
        <f>J194</f>
        <v>10</v>
      </c>
      <c r="L194" s="384"/>
      <c r="N194" s="283">
        <v>10</v>
      </c>
    </row>
    <row r="195" spans="1:14" ht="21" customHeight="1" thickBot="1">
      <c r="A195" s="69"/>
      <c r="B195" s="70"/>
      <c r="C195" s="71"/>
      <c r="D195" s="72"/>
      <c r="E195" s="73">
        <f>SUM(E5:E194)/2</f>
        <v>1140</v>
      </c>
      <c r="F195" s="73">
        <f>SUM(F5:F194)</f>
        <v>1070</v>
      </c>
      <c r="G195" s="73"/>
      <c r="H195" s="73">
        <f>SUM(H5:H194)</f>
        <v>110</v>
      </c>
      <c r="I195" s="73">
        <f>SUM(I5:I194)</f>
        <v>82</v>
      </c>
      <c r="J195" s="73">
        <f>SUM(J5:J194)</f>
        <v>1152</v>
      </c>
      <c r="K195" s="62">
        <f>SUM(G195+J195)</f>
        <v>1152</v>
      </c>
      <c r="L195" s="88">
        <f>K195</f>
        <v>1152</v>
      </c>
      <c r="N195" s="73">
        <f>SUM(N5:N194)</f>
        <v>1152</v>
      </c>
    </row>
    <row r="196" spans="1:12" ht="30.75" customHeight="1" thickBot="1">
      <c r="A196" s="460" t="s">
        <v>167</v>
      </c>
      <c r="B196" s="461"/>
      <c r="C196" s="461"/>
      <c r="D196" s="461"/>
      <c r="E196" s="461"/>
      <c r="F196" s="461"/>
      <c r="G196" s="185" t="s">
        <v>335</v>
      </c>
      <c r="H196" s="188"/>
      <c r="I196" s="188"/>
      <c r="J196" s="188"/>
      <c r="K196" s="189"/>
      <c r="L196" s="184">
        <f>SUM(L182:L194)/10</f>
        <v>9.1</v>
      </c>
    </row>
    <row r="197" spans="1:12" ht="30.75" customHeight="1" thickBot="1">
      <c r="A197" s="353" t="s">
        <v>374</v>
      </c>
      <c r="B197" s="354"/>
      <c r="C197" s="354"/>
      <c r="D197" s="354"/>
      <c r="E197" s="354"/>
      <c r="F197" s="180"/>
      <c r="G197" s="185" t="s">
        <v>313</v>
      </c>
      <c r="H197" s="188"/>
      <c r="I197" s="188"/>
      <c r="J197" s="188"/>
      <c r="K197" s="189"/>
      <c r="L197" s="184">
        <f>SUM(L96+L159+L180+L196)</f>
        <v>114.19999999999999</v>
      </c>
    </row>
    <row r="198" spans="1:14" ht="19.5" customHeight="1">
      <c r="A198" s="257"/>
      <c r="B198" s="315"/>
      <c r="C198" s="334" t="s">
        <v>375</v>
      </c>
      <c r="D198" s="335"/>
      <c r="E198" s="336"/>
      <c r="F198" s="180"/>
      <c r="G198" s="352" t="s">
        <v>333</v>
      </c>
      <c r="H198" s="352"/>
      <c r="I198" s="352"/>
      <c r="J198" s="352"/>
      <c r="K198" s="352"/>
      <c r="L198" s="255"/>
      <c r="N198" s="1"/>
    </row>
    <row r="199" spans="1:12" ht="19.5" customHeight="1">
      <c r="A199" s="258"/>
      <c r="B199" s="260"/>
      <c r="C199" s="333" t="s">
        <v>376</v>
      </c>
      <c r="D199" s="333"/>
      <c r="E199" s="333"/>
      <c r="F199" s="256"/>
      <c r="G199" s="256"/>
      <c r="H199" s="256"/>
      <c r="I199" s="256"/>
      <c r="J199" s="256"/>
      <c r="K199" s="256"/>
      <c r="L199" s="256"/>
    </row>
    <row r="200" spans="1:12" ht="19.5" customHeight="1">
      <c r="A200" s="259"/>
      <c r="B200" s="261"/>
      <c r="C200" s="454" t="s">
        <v>377</v>
      </c>
      <c r="D200" s="454"/>
      <c r="E200" s="454"/>
      <c r="F200" s="91"/>
      <c r="G200" s="91"/>
      <c r="H200" s="91"/>
      <c r="I200" s="91"/>
      <c r="J200" s="91"/>
      <c r="K200" s="91"/>
      <c r="L200" s="91"/>
    </row>
    <row r="201" spans="2:5" ht="26.25" customHeight="1">
      <c r="B201" s="24"/>
      <c r="E201" t="e">
        <f>SUM(#REF!+E17+E18+E20+E26+E29+E37+E42+E75+E93+E142+E143+E149+E150+E182+E183)</f>
        <v>#REF!</v>
      </c>
    </row>
    <row r="202" spans="2:12" ht="26.25" customHeight="1">
      <c r="B202" s="459"/>
      <c r="C202" s="459"/>
      <c r="D202" s="459"/>
      <c r="E202" s="459"/>
      <c r="F202" s="459"/>
      <c r="G202" s="459"/>
      <c r="H202" s="459"/>
      <c r="I202" s="459"/>
      <c r="J202" s="459"/>
      <c r="K202" s="459"/>
      <c r="L202" s="459"/>
    </row>
    <row r="203" spans="2:12" ht="67.5" customHeight="1">
      <c r="B203" s="433"/>
      <c r="C203" s="433"/>
      <c r="D203" s="433"/>
      <c r="E203" s="433"/>
      <c r="F203" s="433"/>
      <c r="G203" s="433"/>
      <c r="H203" s="433"/>
      <c r="I203" s="433"/>
      <c r="J203" s="433"/>
      <c r="K203" s="433"/>
      <c r="L203" s="433"/>
    </row>
    <row r="204" spans="2:12" ht="42.75" customHeight="1">
      <c r="B204" s="433"/>
      <c r="C204" s="433"/>
      <c r="D204" s="433"/>
      <c r="E204" s="433"/>
      <c r="F204" s="433"/>
      <c r="G204" s="433"/>
      <c r="H204" s="433"/>
      <c r="I204" s="433"/>
      <c r="J204" s="433"/>
      <c r="K204" s="433"/>
      <c r="L204" s="433"/>
    </row>
    <row r="205" spans="2:12" ht="41.25" customHeight="1">
      <c r="B205" s="433"/>
      <c r="C205" s="433"/>
      <c r="D205" s="433"/>
      <c r="E205" s="433"/>
      <c r="F205" s="433"/>
      <c r="G205" s="433"/>
      <c r="H205" s="433"/>
      <c r="I205" s="433"/>
      <c r="J205" s="433"/>
      <c r="K205" s="433"/>
      <c r="L205" s="433"/>
    </row>
    <row r="206" spans="2:12" ht="60" customHeight="1">
      <c r="B206" s="433"/>
      <c r="C206" s="433"/>
      <c r="D206" s="433"/>
      <c r="E206" s="433"/>
      <c r="F206" s="433"/>
      <c r="G206" s="433"/>
      <c r="H206" s="433"/>
      <c r="I206" s="433"/>
      <c r="J206" s="433"/>
      <c r="K206" s="433"/>
      <c r="L206" s="433"/>
    </row>
    <row r="207" spans="2:12" ht="58.5" customHeight="1">
      <c r="B207" s="433"/>
      <c r="C207" s="433"/>
      <c r="D207" s="433"/>
      <c r="E207" s="433"/>
      <c r="F207" s="433"/>
      <c r="G207" s="433"/>
      <c r="H207" s="433"/>
      <c r="I207" s="433"/>
      <c r="J207" s="433"/>
      <c r="K207" s="433"/>
      <c r="L207" s="433"/>
    </row>
    <row r="208" spans="2:12" ht="26.25" customHeight="1">
      <c r="B208" s="433"/>
      <c r="C208" s="433"/>
      <c r="D208" s="433"/>
      <c r="E208" s="433"/>
      <c r="F208" s="433"/>
      <c r="G208" s="433"/>
      <c r="H208" s="433"/>
      <c r="I208" s="433"/>
      <c r="J208" s="433"/>
      <c r="K208" s="433"/>
      <c r="L208" s="433"/>
    </row>
    <row r="209" spans="2:12" ht="26.25" customHeight="1">
      <c r="B209" s="433"/>
      <c r="C209" s="433"/>
      <c r="D209" s="433"/>
      <c r="E209" s="433"/>
      <c r="F209" s="433"/>
      <c r="G209" s="433"/>
      <c r="H209" s="433"/>
      <c r="I209" s="433"/>
      <c r="J209" s="433"/>
      <c r="K209" s="433"/>
      <c r="L209" s="433"/>
    </row>
    <row r="210" spans="2:12" ht="26.25" customHeight="1">
      <c r="B210" s="433"/>
      <c r="C210" s="433"/>
      <c r="D210" s="433"/>
      <c r="E210" s="433"/>
      <c r="F210" s="433"/>
      <c r="G210" s="433"/>
      <c r="H210" s="433"/>
      <c r="I210" s="433"/>
      <c r="J210" s="433"/>
      <c r="K210" s="433"/>
      <c r="L210" s="433"/>
    </row>
    <row r="211" spans="2:12" ht="26.25" customHeight="1">
      <c r="B211" s="433"/>
      <c r="C211" s="433"/>
      <c r="D211" s="433"/>
      <c r="E211" s="433"/>
      <c r="F211" s="433"/>
      <c r="G211" s="433"/>
      <c r="H211" s="433"/>
      <c r="I211" s="433"/>
      <c r="J211" s="433"/>
      <c r="K211" s="433"/>
      <c r="L211" s="433"/>
    </row>
    <row r="212" spans="2:12" ht="26.25" customHeight="1">
      <c r="B212" s="433"/>
      <c r="C212" s="433"/>
      <c r="D212" s="433"/>
      <c r="E212" s="433"/>
      <c r="F212" s="433"/>
      <c r="G212" s="433"/>
      <c r="H212" s="433"/>
      <c r="I212" s="433"/>
      <c r="J212" s="433"/>
      <c r="K212" s="433"/>
      <c r="L212" s="433"/>
    </row>
    <row r="213" ht="26.25" customHeight="1">
      <c r="B213" s="24"/>
    </row>
    <row r="214" ht="26.25" customHeight="1">
      <c r="B214" s="24"/>
    </row>
    <row r="215" ht="26.25" customHeight="1">
      <c r="B215" s="24"/>
    </row>
    <row r="216" ht="26.25" customHeight="1">
      <c r="B216" s="24"/>
    </row>
    <row r="217" ht="26.25" customHeight="1">
      <c r="B217" s="24"/>
    </row>
    <row r="218" ht="26.25" customHeight="1">
      <c r="B218" s="24"/>
    </row>
    <row r="219" ht="26.25" customHeight="1">
      <c r="B219" s="24"/>
    </row>
    <row r="220" ht="26.25" customHeight="1">
      <c r="B220" s="24"/>
    </row>
    <row r="221" ht="26.25" customHeight="1">
      <c r="B221" s="24"/>
    </row>
    <row r="222" ht="26.25" customHeight="1">
      <c r="B222" s="24"/>
    </row>
    <row r="223" ht="27" customHeight="1">
      <c r="B223" s="4"/>
    </row>
    <row r="224" ht="25.5" customHeight="1">
      <c r="B224" s="4"/>
    </row>
  </sheetData>
  <sheetProtection/>
  <mergeCells count="244">
    <mergeCell ref="L17:L18"/>
    <mergeCell ref="A86:A88"/>
    <mergeCell ref="C110:C112"/>
    <mergeCell ref="B133:B134"/>
    <mergeCell ref="N169:N170"/>
    <mergeCell ref="N175:N176"/>
    <mergeCell ref="N145:N147"/>
    <mergeCell ref="N154:N156"/>
    <mergeCell ref="N157:N158"/>
    <mergeCell ref="N163:N167"/>
    <mergeCell ref="N114:N116"/>
    <mergeCell ref="N117:N121"/>
    <mergeCell ref="N123:N126"/>
    <mergeCell ref="A77:A84"/>
    <mergeCell ref="A90:A91"/>
    <mergeCell ref="N139:N141"/>
    <mergeCell ref="B94:C94"/>
    <mergeCell ref="N128:N132"/>
    <mergeCell ref="N133:N134"/>
    <mergeCell ref="N136:N138"/>
    <mergeCell ref="N90:N91"/>
    <mergeCell ref="N93:N94"/>
    <mergeCell ref="N99:N101"/>
    <mergeCell ref="N177:N178"/>
    <mergeCell ref="N182:N183"/>
    <mergeCell ref="N187:N188"/>
    <mergeCell ref="N142:N143"/>
    <mergeCell ref="N103:N106"/>
    <mergeCell ref="N107:N108"/>
    <mergeCell ref="N110:N112"/>
    <mergeCell ref="J45:J47"/>
    <mergeCell ref="K45:K47"/>
    <mergeCell ref="F45:F47"/>
    <mergeCell ref="N68:N73"/>
    <mergeCell ref="N77:N82"/>
    <mergeCell ref="N83:N84"/>
    <mergeCell ref="G48:G52"/>
    <mergeCell ref="K83:K84"/>
    <mergeCell ref="L29:L35"/>
    <mergeCell ref="N49:N52"/>
    <mergeCell ref="N53:N56"/>
    <mergeCell ref="N57:N61"/>
    <mergeCell ref="N63:N67"/>
    <mergeCell ref="K31:K33"/>
    <mergeCell ref="K63:K67"/>
    <mergeCell ref="N7:N9"/>
    <mergeCell ref="N22:N25"/>
    <mergeCell ref="N31:N33"/>
    <mergeCell ref="N39:N40"/>
    <mergeCell ref="B93:C93"/>
    <mergeCell ref="J22:J23"/>
    <mergeCell ref="L93:L94"/>
    <mergeCell ref="L45:L47"/>
    <mergeCell ref="K49:K52"/>
    <mergeCell ref="A154:A158"/>
    <mergeCell ref="B154:B156"/>
    <mergeCell ref="B163:B165"/>
    <mergeCell ref="K98:K101"/>
    <mergeCell ref="E96:K96"/>
    <mergeCell ref="E99:E101"/>
    <mergeCell ref="J160:J162"/>
    <mergeCell ref="C154:C156"/>
    <mergeCell ref="K154:K156"/>
    <mergeCell ref="K160:K162"/>
    <mergeCell ref="A161:A162"/>
    <mergeCell ref="B157:B158"/>
    <mergeCell ref="C163:C165"/>
    <mergeCell ref="H160:H162"/>
    <mergeCell ref="L99:L101"/>
    <mergeCell ref="B202:L202"/>
    <mergeCell ref="A196:F196"/>
    <mergeCell ref="A191:A194"/>
    <mergeCell ref="J107:J108"/>
    <mergeCell ref="J110:J112"/>
    <mergeCell ref="B208:L208"/>
    <mergeCell ref="B209:L209"/>
    <mergeCell ref="B207:L207"/>
    <mergeCell ref="B206:L206"/>
    <mergeCell ref="B205:L205"/>
    <mergeCell ref="L175:L179"/>
    <mergeCell ref="K182:K183"/>
    <mergeCell ref="C200:E200"/>
    <mergeCell ref="B204:L204"/>
    <mergeCell ref="B203:L203"/>
    <mergeCell ref="A169:A171"/>
    <mergeCell ref="A187:A189"/>
    <mergeCell ref="A175:A179"/>
    <mergeCell ref="A182:A185"/>
    <mergeCell ref="L182:L185"/>
    <mergeCell ref="L187:L189"/>
    <mergeCell ref="L191:L194"/>
    <mergeCell ref="B177:B178"/>
    <mergeCell ref="K175:K176"/>
    <mergeCell ref="K177:K178"/>
    <mergeCell ref="B175:B176"/>
    <mergeCell ref="B184:B185"/>
    <mergeCell ref="B183:C183"/>
    <mergeCell ref="L20:L27"/>
    <mergeCell ref="K39:K40"/>
    <mergeCell ref="F160:F162"/>
    <mergeCell ref="L37:L42"/>
    <mergeCell ref="L48:L61"/>
    <mergeCell ref="J103:J105"/>
    <mergeCell ref="K77:K82"/>
    <mergeCell ref="K110:K112"/>
    <mergeCell ref="L136:L143"/>
    <mergeCell ref="L123:L134"/>
    <mergeCell ref="B26:C26"/>
    <mergeCell ref="B123:B126"/>
    <mergeCell ref="B161:B162"/>
    <mergeCell ref="C161:C162"/>
    <mergeCell ref="I160:I162"/>
    <mergeCell ref="E117:F117"/>
    <mergeCell ref="B142:B143"/>
    <mergeCell ref="B139:B141"/>
    <mergeCell ref="C133:C134"/>
    <mergeCell ref="C123:C126"/>
    <mergeCell ref="A48:A61"/>
    <mergeCell ref="A46:A47"/>
    <mergeCell ref="B22:B23"/>
    <mergeCell ref="B212:L212"/>
    <mergeCell ref="F99:F101"/>
    <mergeCell ref="H99:H101"/>
    <mergeCell ref="I99:I101"/>
    <mergeCell ref="J99:J101"/>
    <mergeCell ref="B210:L210"/>
    <mergeCell ref="B211:L211"/>
    <mergeCell ref="B63:B65"/>
    <mergeCell ref="B83:B84"/>
    <mergeCell ref="B57:B61"/>
    <mergeCell ref="C46:C47"/>
    <mergeCell ref="B68:B73"/>
    <mergeCell ref="B31:B32"/>
    <mergeCell ref="C31:C32"/>
    <mergeCell ref="I2:I4"/>
    <mergeCell ref="B18:C18"/>
    <mergeCell ref="A2:B2"/>
    <mergeCell ref="J2:J4"/>
    <mergeCell ref="B12:C12"/>
    <mergeCell ref="E2:E4"/>
    <mergeCell ref="H2:H4"/>
    <mergeCell ref="A3:A4"/>
    <mergeCell ref="G3:G4"/>
    <mergeCell ref="D3:D4"/>
    <mergeCell ref="F2:F4"/>
    <mergeCell ref="B14:C14"/>
    <mergeCell ref="B3:B4"/>
    <mergeCell ref="C3:C4"/>
    <mergeCell ref="A102:A112"/>
    <mergeCell ref="A100:A101"/>
    <mergeCell ref="B17:C17"/>
    <mergeCell ref="B100:B101"/>
    <mergeCell ref="C100:C101"/>
    <mergeCell ref="B77:B80"/>
    <mergeCell ref="C22:C23"/>
    <mergeCell ref="G53:G56"/>
    <mergeCell ref="B81:B82"/>
    <mergeCell ref="A20:A27"/>
    <mergeCell ref="B53:B56"/>
    <mergeCell ref="A37:A42"/>
    <mergeCell ref="B29:C29"/>
    <mergeCell ref="D48:D52"/>
    <mergeCell ref="G57:G61"/>
    <mergeCell ref="A29:A35"/>
    <mergeCell ref="D57:D61"/>
    <mergeCell ref="B15:C15"/>
    <mergeCell ref="K7:K9"/>
    <mergeCell ref="L103:L112"/>
    <mergeCell ref="B13:C13"/>
    <mergeCell ref="D63:D65"/>
    <mergeCell ref="D53:D56"/>
    <mergeCell ref="B48:B52"/>
    <mergeCell ref="C68:C73"/>
    <mergeCell ref="L90:L91"/>
    <mergeCell ref="K139:K141"/>
    <mergeCell ref="C102:C105"/>
    <mergeCell ref="B46:B47"/>
    <mergeCell ref="E45:E47"/>
    <mergeCell ref="K57:K61"/>
    <mergeCell ref="C139:C141"/>
    <mergeCell ref="B128:B132"/>
    <mergeCell ref="C128:C132"/>
    <mergeCell ref="B102:B105"/>
    <mergeCell ref="K136:K138"/>
    <mergeCell ref="L2:L4"/>
    <mergeCell ref="J31:J33"/>
    <mergeCell ref="K90:K91"/>
    <mergeCell ref="J81:J82"/>
    <mergeCell ref="K22:K25"/>
    <mergeCell ref="K2:K4"/>
    <mergeCell ref="L63:L75"/>
    <mergeCell ref="K53:K56"/>
    <mergeCell ref="L77:L84"/>
    <mergeCell ref="L5:L15"/>
    <mergeCell ref="L114:L121"/>
    <mergeCell ref="K123:K126"/>
    <mergeCell ref="A1:L1"/>
    <mergeCell ref="C107:C108"/>
    <mergeCell ref="B107:B108"/>
    <mergeCell ref="A145:A147"/>
    <mergeCell ref="H45:H47"/>
    <mergeCell ref="I45:I47"/>
    <mergeCell ref="K133:K134"/>
    <mergeCell ref="K128:K132"/>
    <mergeCell ref="L145:L147"/>
    <mergeCell ref="L149:L152"/>
    <mergeCell ref="K169:K170"/>
    <mergeCell ref="L160:L162"/>
    <mergeCell ref="L163:L167"/>
    <mergeCell ref="B151:C151"/>
    <mergeCell ref="L169:L171"/>
    <mergeCell ref="K145:K147"/>
    <mergeCell ref="E160:E162"/>
    <mergeCell ref="B152:C152"/>
    <mergeCell ref="A93:A94"/>
    <mergeCell ref="B110:B112"/>
    <mergeCell ref="K117:K121"/>
    <mergeCell ref="K68:K73"/>
    <mergeCell ref="K107:K108"/>
    <mergeCell ref="B114:B116"/>
    <mergeCell ref="K114:K116"/>
    <mergeCell ref="B117:B121"/>
    <mergeCell ref="A63:A75"/>
    <mergeCell ref="G95:K95"/>
    <mergeCell ref="A123:A134"/>
    <mergeCell ref="A163:A167"/>
    <mergeCell ref="A136:A143"/>
    <mergeCell ref="L86:L88"/>
    <mergeCell ref="G198:K198"/>
    <mergeCell ref="A197:E197"/>
    <mergeCell ref="K103:K106"/>
    <mergeCell ref="C157:C158"/>
    <mergeCell ref="K157:K158"/>
    <mergeCell ref="L154:L158"/>
    <mergeCell ref="A17:A18"/>
    <mergeCell ref="A5:A15"/>
    <mergeCell ref="C199:E199"/>
    <mergeCell ref="C198:E198"/>
    <mergeCell ref="K163:K167"/>
    <mergeCell ref="K187:K188"/>
    <mergeCell ref="B182:C182"/>
    <mergeCell ref="A114:A121"/>
    <mergeCell ref="A149:A152"/>
    <mergeCell ref="K142:K143"/>
  </mergeCells>
  <printOptions/>
  <pageMargins left="0.2755905511811024" right="0.31496062992125984" top="0.1968503937007874" bottom="0.5905511811023623" header="0.1968503937007874" footer="0.4330708661417323"/>
  <pageSetup fitToHeight="3" horizontalDpi="300" verticalDpi="300" orientation="portrait" paperSize="9" scale="62" r:id="rId1"/>
  <headerFooter alignWithMargins="0">
    <oddFooter>&amp;L&amp;12&amp;D&amp;C&amp;12&amp;P of 3</oddFooter>
  </headerFooter>
</worksheet>
</file>

<file path=xl/worksheets/sheet2.xml><?xml version="1.0" encoding="utf-8"?>
<worksheet xmlns="http://schemas.openxmlformats.org/spreadsheetml/2006/main" xmlns:r="http://schemas.openxmlformats.org/officeDocument/2006/relationships">
  <dimension ref="A1:G27"/>
  <sheetViews>
    <sheetView zoomScalePageLayoutView="0" workbookViewId="0" topLeftCell="A1">
      <selection activeCell="H23" sqref="H23"/>
    </sheetView>
  </sheetViews>
  <sheetFormatPr defaultColWidth="9.140625" defaultRowHeight="12.75"/>
  <sheetData>
    <row r="1" spans="1:7" ht="12.75">
      <c r="A1" s="10"/>
      <c r="B1" s="481">
        <v>2007</v>
      </c>
      <c r="C1" s="482"/>
      <c r="D1" s="483"/>
      <c r="E1" s="481" t="s">
        <v>78</v>
      </c>
      <c r="F1" s="482"/>
      <c r="G1" s="483"/>
    </row>
    <row r="2" spans="1:7" ht="13.5" thickBot="1">
      <c r="A2" s="11" t="s">
        <v>77</v>
      </c>
      <c r="B2" s="12" t="s">
        <v>76</v>
      </c>
      <c r="C2" s="13" t="s">
        <v>74</v>
      </c>
      <c r="D2" s="14" t="s">
        <v>75</v>
      </c>
      <c r="E2" s="12" t="s">
        <v>76</v>
      </c>
      <c r="F2" s="13" t="s">
        <v>74</v>
      </c>
      <c r="G2" s="14" t="s">
        <v>75</v>
      </c>
    </row>
    <row r="3" spans="1:7" ht="12.75">
      <c r="A3" s="15" t="s">
        <v>50</v>
      </c>
      <c r="B3" s="16">
        <v>12</v>
      </c>
      <c r="C3" s="2">
        <v>10</v>
      </c>
      <c r="D3" s="17">
        <v>2</v>
      </c>
      <c r="E3" s="16">
        <v>14</v>
      </c>
      <c r="F3" s="2">
        <v>2</v>
      </c>
      <c r="G3" s="17">
        <v>12</v>
      </c>
    </row>
    <row r="4" spans="1:7" ht="12.75">
      <c r="A4" s="18" t="s">
        <v>51</v>
      </c>
      <c r="B4" s="19">
        <v>12</v>
      </c>
      <c r="C4" s="3">
        <v>12</v>
      </c>
      <c r="D4" s="5">
        <v>0</v>
      </c>
      <c r="E4" s="19">
        <v>10</v>
      </c>
      <c r="F4" s="3">
        <v>10</v>
      </c>
      <c r="G4" s="5">
        <v>0</v>
      </c>
    </row>
    <row r="5" spans="1:7" ht="12.75">
      <c r="A5" s="18" t="s">
        <v>52</v>
      </c>
      <c r="B5" s="19">
        <v>10</v>
      </c>
      <c r="C5" s="3">
        <v>7</v>
      </c>
      <c r="D5" s="5">
        <v>3</v>
      </c>
      <c r="E5" s="19">
        <v>12</v>
      </c>
      <c r="F5" s="3">
        <v>3</v>
      </c>
      <c r="G5" s="5">
        <v>9</v>
      </c>
    </row>
    <row r="6" spans="1:7" ht="12.75">
      <c r="A6" s="18" t="s">
        <v>53</v>
      </c>
      <c r="B6" s="19">
        <v>6</v>
      </c>
      <c r="C6" s="3">
        <v>3</v>
      </c>
      <c r="D6" s="5">
        <v>3</v>
      </c>
      <c r="E6" s="19">
        <v>8</v>
      </c>
      <c r="F6" s="3">
        <v>1</v>
      </c>
      <c r="G6" s="5">
        <v>7</v>
      </c>
    </row>
    <row r="7" spans="1:7" ht="12.75">
      <c r="A7" s="18" t="s">
        <v>54</v>
      </c>
      <c r="B7" s="19">
        <v>5</v>
      </c>
      <c r="C7" s="3">
        <v>1</v>
      </c>
      <c r="D7" s="5">
        <v>4</v>
      </c>
      <c r="E7" s="19">
        <v>5</v>
      </c>
      <c r="F7" s="3">
        <v>1</v>
      </c>
      <c r="G7" s="5">
        <v>4</v>
      </c>
    </row>
    <row r="8" spans="1:7" ht="12.75">
      <c r="A8" s="18" t="s">
        <v>55</v>
      </c>
      <c r="B8" s="19">
        <v>7</v>
      </c>
      <c r="C8" s="3">
        <v>2.5</v>
      </c>
      <c r="D8" s="5">
        <v>4.5</v>
      </c>
      <c r="E8" s="19">
        <v>6</v>
      </c>
      <c r="F8" s="3">
        <v>2</v>
      </c>
      <c r="G8" s="5">
        <v>4</v>
      </c>
    </row>
    <row r="9" spans="1:7" ht="12.75">
      <c r="A9" s="18" t="s">
        <v>56</v>
      </c>
      <c r="B9" s="19">
        <v>6</v>
      </c>
      <c r="C9" s="3">
        <v>2</v>
      </c>
      <c r="D9" s="5">
        <v>4</v>
      </c>
      <c r="E9" s="19">
        <v>6</v>
      </c>
      <c r="F9" s="3">
        <v>2</v>
      </c>
      <c r="G9" s="5">
        <v>4</v>
      </c>
    </row>
    <row r="10" spans="1:7" ht="12.75">
      <c r="A10" s="18" t="s">
        <v>57</v>
      </c>
      <c r="B10" s="19">
        <v>3</v>
      </c>
      <c r="C10" s="3">
        <v>1</v>
      </c>
      <c r="D10" s="5">
        <v>2</v>
      </c>
      <c r="E10" s="19">
        <v>3</v>
      </c>
      <c r="F10" s="3">
        <v>1</v>
      </c>
      <c r="G10" s="5">
        <v>2</v>
      </c>
    </row>
    <row r="11" spans="1:7" ht="12.75">
      <c r="A11" s="18" t="s">
        <v>58</v>
      </c>
      <c r="B11" s="19">
        <v>5</v>
      </c>
      <c r="C11" s="3">
        <v>2</v>
      </c>
      <c r="D11" s="5">
        <v>3</v>
      </c>
      <c r="E11" s="19">
        <v>4</v>
      </c>
      <c r="F11" s="3">
        <v>1</v>
      </c>
      <c r="G11" s="5">
        <v>3</v>
      </c>
    </row>
    <row r="12" spans="1:7" ht="12.75">
      <c r="A12" s="18" t="s">
        <v>59</v>
      </c>
      <c r="B12" s="19">
        <v>4</v>
      </c>
      <c r="C12" s="3">
        <v>3</v>
      </c>
      <c r="D12" s="5">
        <v>1</v>
      </c>
      <c r="E12" s="19">
        <v>6</v>
      </c>
      <c r="F12" s="3">
        <v>2</v>
      </c>
      <c r="G12" s="5">
        <v>4</v>
      </c>
    </row>
    <row r="13" spans="1:7" ht="12.75">
      <c r="A13" s="18" t="s">
        <v>60</v>
      </c>
      <c r="B13" s="19">
        <v>6</v>
      </c>
      <c r="C13" s="3">
        <v>0</v>
      </c>
      <c r="D13" s="5">
        <v>6</v>
      </c>
      <c r="E13" s="19">
        <v>5</v>
      </c>
      <c r="F13" s="3">
        <v>0</v>
      </c>
      <c r="G13" s="5">
        <v>5</v>
      </c>
    </row>
    <row r="14" spans="1:7" ht="12.75">
      <c r="A14" s="18" t="s">
        <v>61</v>
      </c>
      <c r="B14" s="19">
        <v>4</v>
      </c>
      <c r="C14" s="3">
        <v>0</v>
      </c>
      <c r="D14" s="5">
        <v>4</v>
      </c>
      <c r="E14" s="19">
        <v>4</v>
      </c>
      <c r="F14" s="3">
        <v>0</v>
      </c>
      <c r="G14" s="5">
        <v>4</v>
      </c>
    </row>
    <row r="15" spans="1:7" ht="12.75">
      <c r="A15" s="18" t="s">
        <v>62</v>
      </c>
      <c r="B15" s="19">
        <v>4</v>
      </c>
      <c r="C15" s="3">
        <v>0</v>
      </c>
      <c r="D15" s="5">
        <v>4</v>
      </c>
      <c r="E15" s="19">
        <v>4</v>
      </c>
      <c r="F15" s="3">
        <v>0</v>
      </c>
      <c r="G15" s="5">
        <v>4</v>
      </c>
    </row>
    <row r="16" spans="1:7" ht="12.75">
      <c r="A16" s="18" t="s">
        <v>63</v>
      </c>
      <c r="B16" s="19">
        <v>5</v>
      </c>
      <c r="C16" s="3">
        <v>4</v>
      </c>
      <c r="D16" s="5">
        <v>1</v>
      </c>
      <c r="E16" s="19">
        <v>4</v>
      </c>
      <c r="F16" s="3">
        <v>2</v>
      </c>
      <c r="G16" s="5">
        <v>2</v>
      </c>
    </row>
    <row r="17" spans="1:7" ht="12.75">
      <c r="A17" s="18" t="s">
        <v>64</v>
      </c>
      <c r="B17" s="19">
        <v>3</v>
      </c>
      <c r="C17" s="3">
        <v>0</v>
      </c>
      <c r="D17" s="5">
        <v>3</v>
      </c>
      <c r="E17" s="19">
        <v>3</v>
      </c>
      <c r="F17" s="3">
        <v>0</v>
      </c>
      <c r="G17" s="5">
        <v>3</v>
      </c>
    </row>
    <row r="18" spans="1:7" ht="12.75">
      <c r="A18" s="18" t="s">
        <v>65</v>
      </c>
      <c r="B18" s="19">
        <v>4</v>
      </c>
      <c r="C18" s="3">
        <v>3</v>
      </c>
      <c r="D18" s="5">
        <v>1</v>
      </c>
      <c r="E18" s="19">
        <v>4</v>
      </c>
      <c r="F18" s="3">
        <v>2</v>
      </c>
      <c r="G18" s="5">
        <v>2</v>
      </c>
    </row>
    <row r="19" spans="1:7" ht="12.75">
      <c r="A19" s="18" t="s">
        <v>66</v>
      </c>
      <c r="B19" s="19">
        <v>3</v>
      </c>
      <c r="C19" s="3">
        <v>0</v>
      </c>
      <c r="D19" s="5">
        <v>3</v>
      </c>
      <c r="E19" s="19">
        <v>3</v>
      </c>
      <c r="F19" s="3">
        <v>0</v>
      </c>
      <c r="G19" s="5">
        <v>3</v>
      </c>
    </row>
    <row r="20" spans="1:7" ht="12.75">
      <c r="A20" s="18" t="s">
        <v>67</v>
      </c>
      <c r="B20" s="19">
        <v>5</v>
      </c>
      <c r="C20" s="3">
        <v>0</v>
      </c>
      <c r="D20" s="5">
        <v>5</v>
      </c>
      <c r="E20" s="19">
        <v>4</v>
      </c>
      <c r="F20" s="3">
        <v>0</v>
      </c>
      <c r="G20" s="5">
        <v>4</v>
      </c>
    </row>
    <row r="21" spans="1:7" ht="12.75">
      <c r="A21" s="18" t="s">
        <v>68</v>
      </c>
      <c r="B21" s="19">
        <v>1</v>
      </c>
      <c r="C21" s="3">
        <v>0</v>
      </c>
      <c r="D21" s="5">
        <v>1</v>
      </c>
      <c r="E21" s="19">
        <v>1</v>
      </c>
      <c r="F21" s="3">
        <v>0</v>
      </c>
      <c r="G21" s="5">
        <v>1</v>
      </c>
    </row>
    <row r="22" spans="1:7" ht="12.75">
      <c r="A22" s="18" t="s">
        <v>69</v>
      </c>
      <c r="B22" s="19">
        <v>4</v>
      </c>
      <c r="C22" s="3">
        <v>4</v>
      </c>
      <c r="D22" s="5">
        <v>0</v>
      </c>
      <c r="E22" s="19">
        <v>3</v>
      </c>
      <c r="F22" s="3">
        <v>1</v>
      </c>
      <c r="G22" s="5">
        <v>2</v>
      </c>
    </row>
    <row r="23" spans="1:7" ht="12.75">
      <c r="A23" s="18" t="s">
        <v>70</v>
      </c>
      <c r="B23" s="19">
        <v>2</v>
      </c>
      <c r="C23" s="3">
        <v>0</v>
      </c>
      <c r="D23" s="5">
        <v>2</v>
      </c>
      <c r="E23" s="19">
        <v>2</v>
      </c>
      <c r="F23" s="3">
        <v>0</v>
      </c>
      <c r="G23" s="5">
        <v>2</v>
      </c>
    </row>
    <row r="24" spans="1:7" ht="12.75">
      <c r="A24" s="18" t="s">
        <v>71</v>
      </c>
      <c r="B24" s="19">
        <v>5</v>
      </c>
      <c r="C24" s="3">
        <v>0</v>
      </c>
      <c r="D24" s="5">
        <v>5</v>
      </c>
      <c r="E24" s="19">
        <v>5</v>
      </c>
      <c r="F24" s="3">
        <v>0</v>
      </c>
      <c r="G24" s="5">
        <v>5</v>
      </c>
    </row>
    <row r="25" spans="1:7" ht="12.75">
      <c r="A25" s="18" t="s">
        <v>72</v>
      </c>
      <c r="B25" s="19">
        <v>4</v>
      </c>
      <c r="C25" s="3">
        <v>0</v>
      </c>
      <c r="D25" s="5">
        <v>4</v>
      </c>
      <c r="E25" s="19">
        <v>4</v>
      </c>
      <c r="F25" s="3">
        <v>0</v>
      </c>
      <c r="G25" s="5">
        <v>4</v>
      </c>
    </row>
    <row r="26" spans="1:7" ht="13.5" thickBot="1">
      <c r="A26" s="20" t="s">
        <v>73</v>
      </c>
      <c r="B26" s="21">
        <v>5</v>
      </c>
      <c r="C26" s="6">
        <v>0</v>
      </c>
      <c r="D26" s="7">
        <v>5</v>
      </c>
      <c r="E26" s="21">
        <v>5</v>
      </c>
      <c r="F26" s="6">
        <v>0</v>
      </c>
      <c r="G26" s="7">
        <v>5</v>
      </c>
    </row>
    <row r="27" spans="1:7" ht="13.5" thickBot="1">
      <c r="A27" s="9" t="s">
        <v>79</v>
      </c>
      <c r="B27" s="22">
        <f aca="true" t="shared" si="0" ref="B27:G27">SUM(B3:B26)</f>
        <v>125</v>
      </c>
      <c r="C27" s="8">
        <f t="shared" si="0"/>
        <v>54.5</v>
      </c>
      <c r="D27" s="23">
        <f t="shared" si="0"/>
        <v>70.5</v>
      </c>
      <c r="E27" s="22">
        <f t="shared" si="0"/>
        <v>125</v>
      </c>
      <c r="F27" s="8">
        <f t="shared" si="0"/>
        <v>30</v>
      </c>
      <c r="G27" s="23">
        <f t="shared" si="0"/>
        <v>95</v>
      </c>
    </row>
  </sheetData>
  <sheetProtection/>
  <mergeCells count="2">
    <mergeCell ref="B1:D1"/>
    <mergeCell ref="E1:G1"/>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Cheshire County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1170400</dc:creator>
  <cp:keywords/>
  <dc:description/>
  <cp:lastModifiedBy>E Hadfield</cp:lastModifiedBy>
  <cp:lastPrinted>2019-01-11T21:18:16Z</cp:lastPrinted>
  <dcterms:created xsi:type="dcterms:W3CDTF">2005-02-13T14:33:38Z</dcterms:created>
  <dcterms:modified xsi:type="dcterms:W3CDTF">2020-02-06T18:48:58Z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